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</sheets>
  <definedNames>
    <definedName name="_xlnm.Print_Area" localSheetId="1">Лист1!$A$1:$F$119</definedName>
    <definedName name="_xlnm.Print_Area" localSheetId="2">Лист2!$A$1:$F$201</definedName>
  </definedNames>
  <calcPr calcId="144525"/>
</workbook>
</file>

<file path=xl/calcChain.xml><?xml version="1.0" encoding="utf-8"?>
<calcChain xmlns="http://schemas.openxmlformats.org/spreadsheetml/2006/main">
  <c r="E176" i="4" l="1"/>
  <c r="D132" i="4"/>
  <c r="D16" i="3" l="1"/>
  <c r="E16" i="3"/>
  <c r="D176" i="4" l="1"/>
  <c r="F179" i="4"/>
  <c r="E190" i="4"/>
  <c r="E191" i="4"/>
  <c r="E46" i="4" l="1"/>
  <c r="F26" i="4"/>
  <c r="D46" i="4" l="1"/>
  <c r="F48" i="4"/>
  <c r="E48" i="3" l="1"/>
  <c r="D48" i="3"/>
  <c r="F50" i="3"/>
  <c r="E150" i="4" l="1"/>
  <c r="F87" i="4"/>
  <c r="F61" i="3" l="1"/>
  <c r="E57" i="4"/>
  <c r="D57" i="4"/>
  <c r="F61" i="4"/>
  <c r="E15" i="3" l="1"/>
  <c r="F29" i="3"/>
  <c r="F47" i="3" l="1"/>
  <c r="F31" i="3" l="1"/>
  <c r="F30" i="3"/>
  <c r="E159" i="4" l="1"/>
  <c r="D159" i="4"/>
  <c r="E68" i="4" l="1"/>
  <c r="F180" i="4" l="1"/>
  <c r="F127" i="4" l="1"/>
  <c r="E89" i="4" l="1"/>
  <c r="D89" i="4"/>
  <c r="F90" i="4"/>
  <c r="E95" i="4"/>
  <c r="D95" i="4"/>
  <c r="F97" i="4"/>
  <c r="F96" i="4"/>
  <c r="E118" i="4"/>
  <c r="D118" i="4"/>
  <c r="F124" i="4"/>
  <c r="F123" i="4"/>
  <c r="F122" i="4"/>
  <c r="D76" i="4"/>
  <c r="F79" i="4"/>
  <c r="E80" i="4"/>
  <c r="D80" i="4"/>
  <c r="F82" i="4"/>
  <c r="F81" i="4"/>
  <c r="F80" i="4" l="1"/>
  <c r="F95" i="4"/>
  <c r="F89" i="4"/>
  <c r="E196" i="4"/>
  <c r="D196" i="4"/>
  <c r="D68" i="4" l="1"/>
  <c r="E70" i="4"/>
  <c r="D70" i="4"/>
  <c r="F69" i="4"/>
  <c r="F65" i="4"/>
  <c r="D56" i="4"/>
  <c r="F60" i="4"/>
  <c r="F70" i="4" l="1"/>
  <c r="F45" i="4" l="1"/>
  <c r="E43" i="4"/>
  <c r="D43" i="4"/>
  <c r="F44" i="4"/>
  <c r="E27" i="4"/>
  <c r="D27" i="4"/>
  <c r="F31" i="4"/>
  <c r="F43" i="4" l="1"/>
  <c r="F71" i="4"/>
  <c r="E143" i="4"/>
  <c r="D143" i="4"/>
  <c r="E147" i="4"/>
  <c r="D147" i="4"/>
  <c r="D150" i="4"/>
  <c r="F68" i="4" l="1"/>
  <c r="E188" i="4"/>
  <c r="D188" i="4"/>
  <c r="F148" i="4"/>
  <c r="E33" i="4" l="1"/>
  <c r="E84" i="4" l="1"/>
  <c r="D84" i="4"/>
  <c r="F27" i="3" l="1"/>
  <c r="F177" i="4" l="1"/>
  <c r="F129" i="4" l="1"/>
  <c r="F181" i="4" l="1"/>
  <c r="F23" i="3" l="1"/>
  <c r="E9" i="4" l="1"/>
  <c r="F66" i="4"/>
  <c r="F51" i="3" l="1"/>
  <c r="F33" i="3"/>
  <c r="F32" i="3"/>
  <c r="F84" i="4"/>
  <c r="F85" i="4"/>
  <c r="D9" i="4" l="1"/>
  <c r="F15" i="4"/>
  <c r="F24" i="3" l="1"/>
  <c r="F22" i="3"/>
  <c r="E21" i="4" l="1"/>
  <c r="D21" i="4" l="1"/>
  <c r="F45" i="3"/>
  <c r="E53" i="4" l="1"/>
  <c r="D53" i="4"/>
  <c r="F54" i="4"/>
  <c r="F53" i="4" l="1"/>
  <c r="F42" i="3" l="1"/>
  <c r="E56" i="4" l="1"/>
  <c r="E171" i="4" l="1"/>
  <c r="E169" i="4" s="1"/>
  <c r="E168" i="4" s="1"/>
  <c r="E107" i="4" l="1"/>
  <c r="E106" i="4" s="1"/>
  <c r="F26" i="3" l="1"/>
  <c r="F25" i="3"/>
  <c r="E99" i="4" l="1"/>
  <c r="F67" i="4"/>
  <c r="E103" i="4" l="1"/>
  <c r="F63" i="4" l="1"/>
  <c r="F30" i="4" l="1"/>
  <c r="E160" i="4" l="1"/>
  <c r="F101" i="4" l="1"/>
  <c r="F100" i="4"/>
  <c r="D99" i="4"/>
  <c r="F99" i="4" s="1"/>
  <c r="E98" i="4"/>
  <c r="F137" i="4"/>
  <c r="E136" i="4"/>
  <c r="E135" i="4" s="1"/>
  <c r="D136" i="4"/>
  <c r="D135" i="4" s="1"/>
  <c r="F135" i="4" l="1"/>
  <c r="D98" i="4"/>
  <c r="F98" i="4" s="1"/>
  <c r="F136" i="4"/>
  <c r="E133" i="4"/>
  <c r="E132" i="4" s="1"/>
  <c r="D133" i="4"/>
  <c r="F134" i="4"/>
  <c r="F44" i="3" l="1"/>
  <c r="F119" i="4" l="1"/>
  <c r="E115" i="4"/>
  <c r="F116" i="4"/>
  <c r="E113" i="4"/>
  <c r="D113" i="4"/>
  <c r="F114" i="4"/>
  <c r="E110" i="4"/>
  <c r="D110" i="4"/>
  <c r="F112" i="4"/>
  <c r="F111" i="4"/>
  <c r="F47" i="4"/>
  <c r="E39" i="4"/>
  <c r="D39" i="4"/>
  <c r="E17" i="4"/>
  <c r="E76" i="4"/>
  <c r="E75" i="4" s="1"/>
  <c r="E74" i="4" s="1"/>
  <c r="F94" i="4"/>
  <c r="E72" i="4"/>
  <c r="D72" i="4"/>
  <c r="D33" i="4"/>
  <c r="E184" i="4"/>
  <c r="E183" i="4" s="1"/>
  <c r="D184" i="4"/>
  <c r="F185" i="4"/>
  <c r="F186" i="4"/>
  <c r="D171" i="4"/>
  <c r="D169" i="4" s="1"/>
  <c r="D168" i="4" s="1"/>
  <c r="E130" i="4"/>
  <c r="E125" i="4" s="1"/>
  <c r="D130" i="4"/>
  <c r="D125" i="4" s="1"/>
  <c r="F128" i="4"/>
  <c r="F126" i="4"/>
  <c r="E93" i="4"/>
  <c r="E92" i="4" s="1"/>
  <c r="D93" i="4"/>
  <c r="D17" i="4"/>
  <c r="D103" i="4"/>
  <c r="D154" i="4"/>
  <c r="F131" i="4"/>
  <c r="F130" i="4" s="1"/>
  <c r="D107" i="4"/>
  <c r="F107" i="4" s="1"/>
  <c r="F182" i="4"/>
  <c r="D32" i="4" l="1"/>
  <c r="D20" i="4" s="1"/>
  <c r="F115" i="4"/>
  <c r="F113" i="4"/>
  <c r="F110" i="4"/>
  <c r="F46" i="4"/>
  <c r="F93" i="4"/>
  <c r="F72" i="4"/>
  <c r="D106" i="4"/>
  <c r="F106" i="4" s="1"/>
  <c r="D92" i="4"/>
  <c r="F92" i="4" s="1"/>
  <c r="F125" i="4"/>
  <c r="D167" i="4"/>
  <c r="D200" i="4" s="1"/>
  <c r="F184" i="4"/>
  <c r="D183" i="4"/>
  <c r="F183" i="4" s="1"/>
  <c r="D192" i="4" l="1"/>
  <c r="D191" i="4" s="1"/>
  <c r="D160" i="4"/>
  <c r="F166" i="4"/>
  <c r="F152" i="4"/>
  <c r="E149" i="4"/>
  <c r="D151" i="4"/>
  <c r="D149" i="4" s="1"/>
  <c r="D144" i="4"/>
  <c r="F145" i="4"/>
  <c r="F59" i="4"/>
  <c r="F164" i="4"/>
  <c r="F86" i="4"/>
  <c r="F38" i="3"/>
  <c r="F192" i="4" l="1"/>
  <c r="F149" i="4"/>
  <c r="F159" i="4"/>
  <c r="F151" i="4"/>
  <c r="F150" i="4"/>
  <c r="F73" i="4" l="1"/>
  <c r="F163" i="4"/>
  <c r="F38" i="4"/>
  <c r="F165" i="4"/>
  <c r="F162" i="4"/>
  <c r="F161" i="4"/>
  <c r="D102" i="4"/>
  <c r="F105" i="4"/>
  <c r="F42" i="4"/>
  <c r="E16" i="4"/>
  <c r="D16" i="4"/>
  <c r="D75" i="4"/>
  <c r="D74" i="4" s="1"/>
  <c r="F109" i="4"/>
  <c r="F160" i="4" l="1"/>
  <c r="F48" i="3"/>
  <c r="E83" i="4" l="1"/>
  <c r="D83" i="4"/>
  <c r="F88" i="4"/>
  <c r="F46" i="3"/>
  <c r="F193" i="4"/>
  <c r="F194" i="4"/>
  <c r="F64" i="4"/>
  <c r="F58" i="4"/>
  <c r="F52" i="4"/>
  <c r="E51" i="4"/>
  <c r="E50" i="4" s="1"/>
  <c r="E49" i="4" s="1"/>
  <c r="D51" i="4"/>
  <c r="F83" i="4" l="1"/>
  <c r="F57" i="4"/>
  <c r="F51" i="4"/>
  <c r="D50" i="4"/>
  <c r="F50" i="4" l="1"/>
  <c r="D49" i="4"/>
  <c r="F49" i="4" l="1"/>
  <c r="F28" i="3"/>
  <c r="F53" i="3"/>
  <c r="F16" i="3" l="1"/>
  <c r="F55" i="3" l="1"/>
  <c r="F59" i="3"/>
  <c r="F197" i="4"/>
  <c r="E55" i="4"/>
  <c r="F18" i="4"/>
  <c r="F58" i="3"/>
  <c r="F141" i="4"/>
  <c r="E140" i="4"/>
  <c r="D140" i="4"/>
  <c r="E32" i="4"/>
  <c r="E20" i="4" s="1"/>
  <c r="F40" i="4"/>
  <c r="F37" i="4"/>
  <c r="F29" i="4"/>
  <c r="F28" i="4"/>
  <c r="F49" i="3"/>
  <c r="F176" i="4"/>
  <c r="F178" i="4"/>
  <c r="F121" i="4"/>
  <c r="F37" i="3"/>
  <c r="E102" i="4"/>
  <c r="F108" i="4"/>
  <c r="F104" i="4"/>
  <c r="E13" i="4"/>
  <c r="E12" i="4" s="1"/>
  <c r="D13" i="4"/>
  <c r="D12" i="4" s="1"/>
  <c r="F14" i="4"/>
  <c r="F57" i="3"/>
  <c r="F199" i="4"/>
  <c r="F198" i="4"/>
  <c r="E146" i="4"/>
  <c r="F120" i="4"/>
  <c r="F40" i="3"/>
  <c r="F21" i="3"/>
  <c r="F20" i="3"/>
  <c r="F19" i="3"/>
  <c r="F18" i="3"/>
  <c r="F17" i="3"/>
  <c r="E8" i="4"/>
  <c r="E144" i="4"/>
  <c r="E155" i="4"/>
  <c r="E154" i="4" s="1"/>
  <c r="E187" i="4"/>
  <c r="D8" i="4"/>
  <c r="D7" i="4" s="1"/>
  <c r="D155" i="4"/>
  <c r="D153" i="4" s="1"/>
  <c r="D142" i="4"/>
  <c r="F62" i="4"/>
  <c r="F25" i="4"/>
  <c r="F54" i="3"/>
  <c r="F56" i="3"/>
  <c r="F189" i="4"/>
  <c r="F174" i="4"/>
  <c r="F157" i="4"/>
  <c r="F156" i="4"/>
  <c r="F175" i="4"/>
  <c r="F41" i="3"/>
  <c r="F172" i="4"/>
  <c r="F170" i="4"/>
  <c r="F43" i="3"/>
  <c r="F39" i="3"/>
  <c r="F36" i="3"/>
  <c r="F34" i="3"/>
  <c r="F35" i="3"/>
  <c r="F52" i="3"/>
  <c r="F173" i="4"/>
  <c r="F35" i="4"/>
  <c r="F195" i="4"/>
  <c r="F78" i="4"/>
  <c r="F77" i="4"/>
  <c r="F41" i="4"/>
  <c r="F36" i="4"/>
  <c r="F34" i="4"/>
  <c r="F24" i="4"/>
  <c r="F23" i="4"/>
  <c r="F22" i="4"/>
  <c r="F11" i="4"/>
  <c r="F10" i="4"/>
  <c r="D15" i="3"/>
  <c r="D93" i="3" l="1"/>
  <c r="D92" i="3" s="1"/>
  <c r="D91" i="3" s="1"/>
  <c r="D90" i="3" s="1"/>
  <c r="E139" i="4"/>
  <c r="E138" i="4" s="1"/>
  <c r="E142" i="4"/>
  <c r="F142" i="4" s="1"/>
  <c r="D55" i="4"/>
  <c r="F56" i="4"/>
  <c r="F21" i="4"/>
  <c r="E19" i="4"/>
  <c r="F13" i="4"/>
  <c r="F144" i="4"/>
  <c r="F103" i="4"/>
  <c r="F171" i="4"/>
  <c r="F27" i="4"/>
  <c r="F39" i="4"/>
  <c r="F17" i="4"/>
  <c r="F155" i="4"/>
  <c r="F76" i="4"/>
  <c r="F140" i="4"/>
  <c r="E117" i="4"/>
  <c r="D158" i="4"/>
  <c r="F196" i="4"/>
  <c r="F12" i="4"/>
  <c r="F102" i="4"/>
  <c r="E158" i="4"/>
  <c r="F154" i="4"/>
  <c r="E153" i="4"/>
  <c r="F153" i="4" s="1"/>
  <c r="D139" i="4"/>
  <c r="F33" i="4"/>
  <c r="F9" i="4"/>
  <c r="F8" i="4"/>
  <c r="E7" i="4"/>
  <c r="D187" i="4"/>
  <c r="F187" i="4" s="1"/>
  <c r="F188" i="4"/>
  <c r="F169" i="4"/>
  <c r="F143" i="4"/>
  <c r="D117" i="4"/>
  <c r="F191" i="4"/>
  <c r="D190" i="4"/>
  <c r="E93" i="3" l="1"/>
  <c r="E92" i="3" s="1"/>
  <c r="E91" i="3" s="1"/>
  <c r="E90" i="3" s="1"/>
  <c r="F133" i="4"/>
  <c r="E167" i="4"/>
  <c r="E200" i="4" s="1"/>
  <c r="F168" i="4"/>
  <c r="F55" i="4"/>
  <c r="F16" i="4"/>
  <c r="F7" i="4"/>
  <c r="F74" i="4"/>
  <c r="F15" i="3"/>
  <c r="F75" i="4"/>
  <c r="D19" i="4"/>
  <c r="F32" i="4"/>
  <c r="F158" i="4"/>
  <c r="F118" i="4"/>
  <c r="F117" i="4"/>
  <c r="D138" i="4"/>
  <c r="F139" i="4"/>
  <c r="F190" i="4"/>
  <c r="F132" i="4" l="1"/>
  <c r="D146" i="4"/>
  <c r="F147" i="4"/>
  <c r="F167" i="4"/>
  <c r="F138" i="4"/>
  <c r="F20" i="4"/>
  <c r="F19" i="4"/>
  <c r="E98" i="3" l="1"/>
  <c r="E97" i="3" s="1"/>
  <c r="E96" i="3" s="1"/>
  <c r="E94" i="3" s="1"/>
  <c r="E201" i="4"/>
  <c r="F146" i="4"/>
  <c r="F200" i="4" l="1"/>
  <c r="D98" i="3"/>
  <c r="D89" i="3" s="1"/>
  <c r="D78" i="3" s="1"/>
  <c r="D201" i="4"/>
  <c r="E89" i="3"/>
  <c r="E78" i="3" s="1"/>
  <c r="D97" i="3" l="1"/>
  <c r="D96" i="3" s="1"/>
  <c r="D94" i="3" s="1"/>
  <c r="F89" i="3"/>
  <c r="F78" i="3" s="1"/>
</calcChain>
</file>

<file path=xl/sharedStrings.xml><?xml version="1.0" encoding="utf-8"?>
<sst xmlns="http://schemas.openxmlformats.org/spreadsheetml/2006/main" count="548" uniqueCount="306">
  <si>
    <t>383</t>
  </si>
  <si>
    <t xml:space="preserve">Единица измерения:  руб 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</si>
  <si>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</si>
  <si>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</si>
  <si>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</si>
  <si>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</si>
  <si>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</si>
  <si>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</si>
  <si>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>Код дохода по КД</t>
  </si>
  <si>
    <t>Код источника</t>
  </si>
  <si>
    <t>финансирования</t>
  </si>
  <si>
    <t>по КИВФ, КИВнФ</t>
  </si>
  <si>
    <t>Расходы бюджета - всего</t>
  </si>
  <si>
    <t>Код</t>
  </si>
  <si>
    <t>стро-</t>
  </si>
  <si>
    <t>ки</t>
  </si>
  <si>
    <t>Источники финансирования дефицита бюджетов - всего</t>
  </si>
  <si>
    <t xml:space="preserve">                                       (подпись)                (расшифровка подписи)</t>
  </si>
  <si>
    <t>010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</si>
  <si>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</si>
  <si>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</si>
  <si>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</si>
  <si>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</si>
  <si>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</si>
  <si>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</si>
  <si>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</si>
  <si>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</si>
  <si>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</si>
  <si>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</si>
  <si>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увеличение остатков средств</t>
  </si>
  <si>
    <t>уменьшение остатков средств</t>
  </si>
  <si>
    <t>Результат исполнения бюджета (дефицит / профицит)</t>
  </si>
  <si>
    <t>источники внутреннего финансирования бюджетов</t>
  </si>
  <si>
    <t>источники внешнего финансирования бюджетов</t>
  </si>
  <si>
    <t>0503117</t>
  </si>
  <si>
    <t xml:space="preserve">Неисполненные </t>
  </si>
  <si>
    <t xml:space="preserve">              Форма 0503117  с.2</t>
  </si>
  <si>
    <t xml:space="preserve">          по ОКПО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</si>
  <si>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</si>
  <si>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</si>
  <si>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</si>
  <si>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 xml:space="preserve"> 2. Расходы бюджета</t>
  </si>
  <si>
    <t>5</t>
  </si>
  <si>
    <t>6</t>
  </si>
  <si>
    <t xml:space="preserve">         ОТЧЕТ ОБ ИСПОЛНЕНИИ БЮДЖЕТА</t>
  </si>
  <si>
    <t xml:space="preserve">                                  3. Источники финансирования дефицитов бюджетов</t>
  </si>
  <si>
    <t xml:space="preserve">                        Форма 0503117  с.3</t>
  </si>
  <si>
    <t>Периодичность:  месячная</t>
  </si>
  <si>
    <t>Доходы бюджета - всего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</si>
  <si>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</si>
  <si>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</si>
  <si>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</si>
  <si>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</si>
  <si>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</si>
  <si>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Наименование органа, организующего </t>
  </si>
  <si>
    <t>Аренда земли</t>
  </si>
  <si>
    <t>Аренда имущества</t>
  </si>
  <si>
    <t>Налог на доходы физ.лиц</t>
  </si>
  <si>
    <t>Налог на имущ. физ. лиц</t>
  </si>
  <si>
    <t>18210601030101000110</t>
  </si>
  <si>
    <t>Земельный налог</t>
  </si>
  <si>
    <t>210</t>
  </si>
  <si>
    <t>Заработная плата</t>
  </si>
  <si>
    <t>Прочие выплаты</t>
  </si>
  <si>
    <t>04204550</t>
  </si>
  <si>
    <t xml:space="preserve">Наименование публично-правового образования   </t>
  </si>
  <si>
    <t xml:space="preserve">                                                 (подпись)                 (расшифровка подписи)</t>
  </si>
  <si>
    <t>Услуги связи</t>
  </si>
  <si>
    <t>Работы, услуги по содержанию имущества</t>
  </si>
  <si>
    <t>Начисления на выплаты по оплате труда</t>
  </si>
  <si>
    <t>Прочие работы, услуги</t>
  </si>
  <si>
    <t>Прочие расходы</t>
  </si>
  <si>
    <t>Увеличение стоимости материальных запасов</t>
  </si>
  <si>
    <t>Прочие материальные запасы</t>
  </si>
  <si>
    <t>290</t>
  </si>
  <si>
    <t>Всего по поселению</t>
  </si>
  <si>
    <t>Собственные доходы</t>
  </si>
  <si>
    <t xml:space="preserve">                                    пени</t>
  </si>
  <si>
    <t>Прочие  доходы от комп.зат.</t>
  </si>
  <si>
    <t>электроэнергия</t>
  </si>
  <si>
    <t>Приобретение ГСМ</t>
  </si>
  <si>
    <t>3400300</t>
  </si>
  <si>
    <t>3400500</t>
  </si>
  <si>
    <t>Электроэнергия</t>
  </si>
  <si>
    <t>Дотация на выравнивание</t>
  </si>
  <si>
    <t xml:space="preserve">Комунальные </t>
  </si>
  <si>
    <t>Субвенция на ВУС</t>
  </si>
  <si>
    <t>" 02 " декабря  2009  г.</t>
  </si>
  <si>
    <t xml:space="preserve">Транспортные услуги </t>
  </si>
  <si>
    <t>2120300</t>
  </si>
  <si>
    <t>2230101</t>
  </si>
  <si>
    <t>Госпошлина</t>
  </si>
  <si>
    <t>Пенсии</t>
  </si>
  <si>
    <t>пени</t>
  </si>
  <si>
    <t>Изменеие остатков средств на счетах по учету средств бюджета</t>
  </si>
  <si>
    <t>Увеличение остатков средств бюджета</t>
  </si>
  <si>
    <t>Увеличение прочих остатков средств бюджета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</si>
  <si>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</si>
  <si>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</si>
  <si>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остатков средств бюджетов</t>
  </si>
  <si>
    <t>x</t>
  </si>
  <si>
    <t>Уменьшени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</si>
  <si>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</si>
  <si>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поселений</t>
  </si>
  <si>
    <r>
      <t>Прочие работы, услуги</t>
    </r>
    <r>
      <rPr>
        <sz val="8"/>
        <rFont val="Arial Cyr"/>
        <charset val="204"/>
      </rPr>
      <t xml:space="preserve"> </t>
    </r>
  </si>
  <si>
    <t>18210503010011000110</t>
  </si>
  <si>
    <t>60511105035100000120</t>
  </si>
  <si>
    <t xml:space="preserve">Вид </t>
  </si>
  <si>
    <t>расхо</t>
  </si>
  <si>
    <t>дов</t>
  </si>
  <si>
    <t>121</t>
  </si>
  <si>
    <t>Детализация</t>
  </si>
  <si>
    <t>КОСГУ</t>
  </si>
  <si>
    <t>122</t>
  </si>
  <si>
    <t>Уплата налога на имущество и земельный</t>
  </si>
  <si>
    <t>223</t>
  </si>
  <si>
    <t>540</t>
  </si>
  <si>
    <t>340</t>
  </si>
  <si>
    <t>60501050201100000610</t>
  </si>
  <si>
    <t>60501050201000000610</t>
  </si>
  <si>
    <t>60501050200000000600</t>
  </si>
  <si>
    <t>60501050000000000600</t>
  </si>
  <si>
    <t>60501050201100000510</t>
  </si>
  <si>
    <t>60501050201000000510</t>
  </si>
  <si>
    <t>60501050200000000500</t>
  </si>
  <si>
    <t>60501050000000000500</t>
  </si>
  <si>
    <t>60501050000000000000</t>
  </si>
  <si>
    <t>18210102010011000110</t>
  </si>
  <si>
    <t>Командировочные расходы</t>
  </si>
  <si>
    <t>605 0503 7951002</t>
  </si>
  <si>
    <t>Прочая закупка товаров</t>
  </si>
  <si>
    <t xml:space="preserve">        по ОКТМО</t>
  </si>
  <si>
    <t>52636407</t>
  </si>
  <si>
    <t>244</t>
  </si>
  <si>
    <t>18210606033101000110</t>
  </si>
  <si>
    <t>18210606043101000110</t>
  </si>
  <si>
    <t>60511105025100000120</t>
  </si>
  <si>
    <t>Акцизы</t>
  </si>
  <si>
    <r>
      <t xml:space="preserve">исполнение бюджета           </t>
    </r>
    <r>
      <rPr>
        <b/>
        <sz val="9"/>
        <rFont val="Arial Cyr"/>
        <family val="2"/>
        <charset val="204"/>
      </rPr>
      <t xml:space="preserve"> Администрация Жирновского  сельского поселения</t>
    </r>
  </si>
  <si>
    <t>18210601030102100110</t>
  </si>
  <si>
    <t>18210606043102100110</t>
  </si>
  <si>
    <r>
      <t xml:space="preserve"> Руководитель     __________________              </t>
    </r>
    <r>
      <rPr>
        <u/>
        <sz val="9"/>
        <rFont val="Arial Cyr"/>
        <family val="2"/>
        <charset val="204"/>
      </rPr>
      <t xml:space="preserve">      Блинков С.В.</t>
    </r>
  </si>
  <si>
    <r>
      <t xml:space="preserve">Ведспец-бухгалтер ________________  </t>
    </r>
    <r>
      <rPr>
        <u/>
        <sz val="9"/>
        <rFont val="Arial Cyr"/>
        <family val="2"/>
        <charset val="204"/>
      </rPr>
      <t xml:space="preserve">                           Сыч М.Г.</t>
    </r>
  </si>
  <si>
    <t>605 0102 0610120980</t>
  </si>
  <si>
    <t>129</t>
  </si>
  <si>
    <t>2110199</t>
  </si>
  <si>
    <t>2130199</t>
  </si>
  <si>
    <t>605 0104 0610120980</t>
  </si>
  <si>
    <t>2210199</t>
  </si>
  <si>
    <t>2230102</t>
  </si>
  <si>
    <t>2230111</t>
  </si>
  <si>
    <t>Водоснабжение</t>
  </si>
  <si>
    <t>2250199</t>
  </si>
  <si>
    <t>Приобретение других расходных мат</t>
  </si>
  <si>
    <t>Транспортный налог</t>
  </si>
  <si>
    <t>605 0111 0610120960</t>
  </si>
  <si>
    <t>2260199</t>
  </si>
  <si>
    <t>605  0401 0610620030</t>
  </si>
  <si>
    <t>605  0409 0610820010</t>
  </si>
  <si>
    <t>3100199</t>
  </si>
  <si>
    <t>Приобретение угля</t>
  </si>
  <si>
    <t xml:space="preserve">605 1001 0610420010 </t>
  </si>
  <si>
    <t>605 1102  0610520010</t>
  </si>
  <si>
    <t>Межб. Трансф. (эл-теп-газ-вод)</t>
  </si>
  <si>
    <t>Межб. Трансф. (дороги)</t>
  </si>
  <si>
    <t>Межб. Трансф. (вывоз мусора)</t>
  </si>
  <si>
    <t>Межб. Трансф. (жил. контроль)</t>
  </si>
  <si>
    <t>605 0104 0610120030</t>
  </si>
  <si>
    <t>111</t>
  </si>
  <si>
    <t>119</t>
  </si>
  <si>
    <t>18210606033102100110</t>
  </si>
  <si>
    <t>18210102010012100110</t>
  </si>
  <si>
    <t>60520240014106202151</t>
  </si>
  <si>
    <t>60520240014106241151</t>
  </si>
  <si>
    <t>60520240014106251151</t>
  </si>
  <si>
    <t>60520240014106270151</t>
  </si>
  <si>
    <t>Межб. Трансф. (доп расходы)</t>
  </si>
  <si>
    <t>60520245160100000151</t>
  </si>
  <si>
    <t>Уплата иных платежей</t>
  </si>
  <si>
    <t>Межб. Трансф. (молоко)</t>
  </si>
  <si>
    <t>60520240014106234151</t>
  </si>
  <si>
    <t xml:space="preserve">Налог на доходы физ.лиц </t>
  </si>
  <si>
    <t>18210102030011000110</t>
  </si>
  <si>
    <t>60511402053100000410</t>
  </si>
  <si>
    <t>2910102</t>
  </si>
  <si>
    <t>2910103</t>
  </si>
  <si>
    <t>2960199</t>
  </si>
  <si>
    <t>605  0409 06108S0340</t>
  </si>
  <si>
    <t>10010302231010000110</t>
  </si>
  <si>
    <t>10010302241010000110</t>
  </si>
  <si>
    <t>10010302251010000110</t>
  </si>
  <si>
    <t>10010302261010000110</t>
  </si>
  <si>
    <t>60520215001100000150</t>
  </si>
  <si>
    <t>60520240014100000150</t>
  </si>
  <si>
    <t>60520249999100000150</t>
  </si>
  <si>
    <t>Увеличение стоимости пр. оборотных зап</t>
  </si>
  <si>
    <t>3460103</t>
  </si>
  <si>
    <t>Страхование</t>
  </si>
  <si>
    <t>2270199</t>
  </si>
  <si>
    <t>3430105</t>
  </si>
  <si>
    <t>3490199</t>
  </si>
  <si>
    <t>2220111</t>
  </si>
  <si>
    <t>3430111</t>
  </si>
  <si>
    <t>2640199</t>
  </si>
  <si>
    <t>605  0503 0610820420</t>
  </si>
  <si>
    <t>605  0503 0610820320</t>
  </si>
  <si>
    <t>605 0314 0611120030</t>
  </si>
  <si>
    <t>60511302065100000130</t>
  </si>
  <si>
    <r>
      <t>605 0203 0610151182</t>
    </r>
    <r>
      <rPr>
        <sz val="8"/>
        <rFont val="Arial Cyr"/>
        <charset val="204"/>
      </rPr>
      <t xml:space="preserve">(т.ср.01.03.00) </t>
    </r>
  </si>
  <si>
    <t>3440103</t>
  </si>
  <si>
    <t>60520235118100000150</t>
  </si>
  <si>
    <t>2460199</t>
  </si>
  <si>
    <t>2970199</t>
  </si>
  <si>
    <t>2000000</t>
  </si>
  <si>
    <t>Увеличение пр. Материальных запасов</t>
  </si>
  <si>
    <t>605 0502  0610820040</t>
  </si>
  <si>
    <t>346</t>
  </si>
  <si>
    <t>605  0801 0610320010</t>
  </si>
  <si>
    <t>Увеличение стоимости материальных запасов однократного применения</t>
  </si>
  <si>
    <r>
      <t xml:space="preserve">Финансист-экономист   __________________        </t>
    </r>
    <r>
      <rPr>
        <u/>
        <sz val="9"/>
        <rFont val="Arial Cyr"/>
        <family val="2"/>
        <charset val="204"/>
      </rPr>
      <t xml:space="preserve">     Пушкарева Е.В..</t>
    </r>
  </si>
  <si>
    <t>605  0409 0610820120</t>
  </si>
  <si>
    <t>60510804020010000110</t>
  </si>
  <si>
    <r>
      <t>605 0113 0611018210</t>
    </r>
    <r>
      <rPr>
        <sz val="8"/>
        <rFont val="Arial Cyr"/>
        <charset val="204"/>
      </rPr>
      <t xml:space="preserve">(т.ср.01.05.00) </t>
    </r>
  </si>
  <si>
    <t>Центральное отопление</t>
  </si>
  <si>
    <t>Перечесление другим бюджетам</t>
  </si>
  <si>
    <t>251</t>
  </si>
  <si>
    <t>Прочие работы и услуги</t>
  </si>
  <si>
    <t>Увеличение стоимости пр. мат. запасов</t>
  </si>
  <si>
    <t>2230199</t>
  </si>
  <si>
    <t xml:space="preserve">Увеличение ст.проч. мат запасов </t>
  </si>
  <si>
    <t>Увеличение стоимости строит.материалов</t>
  </si>
  <si>
    <r>
      <t>605 08 01 0611018210</t>
    </r>
    <r>
      <rPr>
        <sz val="8"/>
        <rFont val="Arial Cyr"/>
        <charset val="204"/>
      </rPr>
      <t xml:space="preserve">(т.ср.01.05.00) </t>
    </r>
  </si>
  <si>
    <t>уплата иных платежей</t>
  </si>
  <si>
    <t>605 0401 0610670140 ( 01.02.00)</t>
  </si>
  <si>
    <t>211</t>
  </si>
  <si>
    <t>213</t>
  </si>
  <si>
    <t>605 0405 0610770550 ( 01.02.00)</t>
  </si>
  <si>
    <t>605 0405 06107S0550 ( 01.05.00)</t>
  </si>
  <si>
    <t>м</t>
  </si>
  <si>
    <t>молоко</t>
  </si>
  <si>
    <t>Арендная плата за пользов. имущ.</t>
  </si>
  <si>
    <t>312</t>
  </si>
  <si>
    <t xml:space="preserve">Коммунальные </t>
  </si>
  <si>
    <t>перечесление др. бюджетам</t>
  </si>
  <si>
    <t>Доход от реализации имущ.</t>
  </si>
  <si>
    <r>
      <t xml:space="preserve">                                             605 0501  0611018170 </t>
    </r>
    <r>
      <rPr>
        <sz val="8"/>
        <rFont val="Arial Cyr"/>
        <charset val="204"/>
      </rPr>
      <t>(т.с.01.04.00</t>
    </r>
    <r>
      <rPr>
        <b/>
        <sz val="8"/>
        <rFont val="Arial Cyr"/>
        <charset val="204"/>
      </rPr>
      <t>)</t>
    </r>
  </si>
  <si>
    <t>605  0409 0610870340(01.02.00)</t>
  </si>
  <si>
    <t>2910104</t>
  </si>
  <si>
    <t>земельный налог</t>
  </si>
  <si>
    <t>2240199</t>
  </si>
  <si>
    <t>605 0310 0610120010</t>
  </si>
  <si>
    <t>увелич. стоим. прочих обор. запасов</t>
  </si>
  <si>
    <t>2920199</t>
  </si>
  <si>
    <t>18210102020011000110</t>
  </si>
  <si>
    <t>18210102020012100110</t>
  </si>
  <si>
    <t xml:space="preserve"> работы по содержанию имущ.</t>
  </si>
  <si>
    <t>605 0113 06 101 20040</t>
  </si>
  <si>
    <t>295</t>
  </si>
  <si>
    <t>605 0113 06 102 20020</t>
  </si>
  <si>
    <t>60511701050100000180</t>
  </si>
  <si>
    <t>2660199</t>
  </si>
  <si>
    <t>Др. экономические санкции</t>
  </si>
  <si>
    <t>225.01.99</t>
  </si>
  <si>
    <t>346.01.03.</t>
  </si>
  <si>
    <t>прочие субсидии  бюджетам</t>
  </si>
  <si>
    <t>266.01.99</t>
  </si>
  <si>
    <t>Единый с/н</t>
  </si>
  <si>
    <t>пени по с/н</t>
  </si>
  <si>
    <t>1821050301002100110</t>
  </si>
  <si>
    <t>18210102020013000110</t>
  </si>
  <si>
    <t>291.01.99</t>
  </si>
  <si>
    <t>18210102010013000110</t>
  </si>
  <si>
    <t>346.01.03</t>
  </si>
  <si>
    <t>310.01.99</t>
  </si>
  <si>
    <t>18210102010014000110</t>
  </si>
  <si>
    <t>223.01.02</t>
  </si>
  <si>
    <t>605 0502  061018090 (01.04.00)</t>
  </si>
  <si>
    <t>605 0502  061018110(01.04.00)</t>
  </si>
  <si>
    <t>605 0113 06 102 20070</t>
  </si>
  <si>
    <t>605 0104 0611018220</t>
  </si>
  <si>
    <t>310</t>
  </si>
  <si>
    <t>2910199</t>
  </si>
  <si>
    <t>605 0113 06 102 20080</t>
  </si>
  <si>
    <t>605 0310 0610110960</t>
  </si>
  <si>
    <t>605  0401 0610620020</t>
  </si>
  <si>
    <t>605  0401 0610618030(12 04)</t>
  </si>
  <si>
    <t>605  0401 0610618010 16.04)</t>
  </si>
  <si>
    <t>605 0310 0610179970(12.04)</t>
  </si>
  <si>
    <t>225</t>
  </si>
  <si>
    <t>3430103</t>
  </si>
  <si>
    <t>ГСМ</t>
  </si>
  <si>
    <t>60520229999100000150</t>
  </si>
  <si>
    <t>18210102130010000110</t>
  </si>
  <si>
    <t>18210102140010000110</t>
  </si>
  <si>
    <t>60511302995100000130</t>
  </si>
  <si>
    <t>Прочие доходы от комп. зат.</t>
  </si>
  <si>
    <t>18210102030013000110</t>
  </si>
  <si>
    <t>Межб. Трансферты(молоко, ТКО)</t>
  </si>
  <si>
    <t>Межб. Трансф. (обществ. Раб, тепло,зп)</t>
  </si>
  <si>
    <t>60520805000100000150</t>
  </si>
  <si>
    <t>возврат</t>
  </si>
  <si>
    <t>60520219999100000150</t>
  </si>
  <si>
    <t>605 0104  0610120981</t>
  </si>
  <si>
    <t>3430199</t>
  </si>
  <si>
    <t>На  01 января  2024 года</t>
  </si>
  <si>
    <t>"09" января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</si>
</sst>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6"/>
      <name val="Arial Cyr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u/>
      <sz val="9"/>
      <name val="Arial Cyr"/>
      <family val="2"/>
      <charset val="204"/>
    </font>
    <font>
      <b/>
      <sz val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6" xfId="0" applyBorder="1" applyAlignment="1"/>
    <xf numFmtId="49" fontId="0" fillId="0" borderId="6" xfId="0" applyNumberFormat="1" applyBorder="1"/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1" fillId="0" borderId="7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0" xfId="0" applyFont="1" applyBorder="1" applyAlignment="1"/>
    <xf numFmtId="49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wrapText="1"/>
    </xf>
    <xf numFmtId="49" fontId="1" fillId="0" borderId="0" xfId="0" applyNumberFormat="1" applyFont="1" applyBorder="1"/>
    <xf numFmtId="49" fontId="2" fillId="0" borderId="0" xfId="0" applyNumberFormat="1" applyFont="1" applyBorder="1" applyAlignment="1">
      <alignment horizontal="center" wrapText="1"/>
    </xf>
    <xf numFmtId="49" fontId="0" fillId="0" borderId="0" xfId="0" applyNumberFormat="1" applyBorder="1"/>
    <xf numFmtId="0" fontId="1" fillId="0" borderId="14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0" fillId="0" borderId="0" xfId="0" applyBorder="1"/>
    <xf numFmtId="49" fontId="2" fillId="0" borderId="1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left" wrapText="1"/>
    </xf>
    <xf numFmtId="49" fontId="2" fillId="0" borderId="16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49" fontId="1" fillId="0" borderId="2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4" xfId="0" applyFont="1" applyBorder="1"/>
    <xf numFmtId="2" fontId="0" fillId="0" borderId="0" xfId="0" applyNumberFormat="1"/>
    <xf numFmtId="0" fontId="5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2" fontId="0" fillId="0" borderId="6" xfId="0" applyNumberForma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 wrapText="1"/>
    </xf>
    <xf numFmtId="49" fontId="1" fillId="0" borderId="25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Continuous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49" fontId="7" fillId="0" borderId="27" xfId="0" applyNumberFormat="1" applyFont="1" applyBorder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7" fillId="0" borderId="28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7" fillId="0" borderId="29" xfId="0" applyNumberFormat="1" applyFont="1" applyBorder="1"/>
    <xf numFmtId="0" fontId="7" fillId="0" borderId="0" xfId="0" applyFont="1" applyAlignment="1"/>
    <xf numFmtId="49" fontId="7" fillId="0" borderId="30" xfId="0" applyNumberFormat="1" applyFont="1" applyBorder="1" applyAlignment="1">
      <alignment horizontal="centerContinuous"/>
    </xf>
    <xf numFmtId="0" fontId="6" fillId="0" borderId="0" xfId="0" applyFont="1" applyBorder="1" applyAlignment="1"/>
    <xf numFmtId="49" fontId="6" fillId="0" borderId="0" xfId="0" applyNumberFormat="1" applyFont="1"/>
    <xf numFmtId="49" fontId="7" fillId="0" borderId="0" xfId="0" applyNumberFormat="1" applyFont="1" applyBorder="1" applyAlignment="1">
      <alignment horizontal="centerContinuous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/>
    <xf numFmtId="49" fontId="7" fillId="0" borderId="6" xfId="0" applyNumberFormat="1" applyFont="1" applyBorder="1"/>
    <xf numFmtId="0" fontId="7" fillId="0" borderId="6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wrapText="1"/>
    </xf>
    <xf numFmtId="49" fontId="7" fillId="0" borderId="0" xfId="0" applyNumberFormat="1" applyFont="1" applyBorder="1"/>
    <xf numFmtId="49" fontId="7" fillId="0" borderId="6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49" fontId="7" fillId="0" borderId="11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/>
    </xf>
    <xf numFmtId="49" fontId="7" fillId="0" borderId="3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6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9" fontId="1" fillId="0" borderId="13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5" fillId="2" borderId="19" xfId="0" applyFont="1" applyFill="1" applyBorder="1" applyAlignment="1">
      <alignment horizontal="left" wrapText="1"/>
    </xf>
    <xf numFmtId="0" fontId="5" fillId="2" borderId="20" xfId="0" applyFont="1" applyFill="1" applyBorder="1" applyAlignment="1">
      <alignment horizontal="left" wrapText="1"/>
    </xf>
    <xf numFmtId="49" fontId="9" fillId="0" borderId="0" xfId="0" applyNumberFormat="1" applyFont="1"/>
    <xf numFmtId="0" fontId="9" fillId="0" borderId="37" xfId="0" applyFont="1" applyBorder="1" applyAlignment="1">
      <alignment horizontal="left" wrapText="1"/>
    </xf>
    <xf numFmtId="49" fontId="1" fillId="0" borderId="38" xfId="0" applyNumberFormat="1" applyFont="1" applyBorder="1" applyAlignment="1">
      <alignment horizontal="center" wrapText="1"/>
    </xf>
    <xf numFmtId="49" fontId="1" fillId="0" borderId="39" xfId="0" applyNumberFormat="1" applyFont="1" applyBorder="1" applyAlignment="1">
      <alignment horizontal="center" wrapText="1"/>
    </xf>
    <xf numFmtId="4" fontId="9" fillId="0" borderId="4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49" fontId="1" fillId="0" borderId="10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9" xfId="0" applyFont="1" applyBorder="1" applyAlignment="1">
      <alignment horizontal="right" wrapText="1"/>
    </xf>
    <xf numFmtId="0" fontId="1" fillId="2" borderId="9" xfId="0" applyFont="1" applyFill="1" applyBorder="1" applyAlignment="1">
      <alignment horizontal="left" wrapText="1"/>
    </xf>
    <xf numFmtId="49" fontId="1" fillId="2" borderId="10" xfId="0" applyNumberFormat="1" applyFont="1" applyFill="1" applyBorder="1" applyAlignment="1">
      <alignment horizontal="left" wrapText="1"/>
    </xf>
    <xf numFmtId="49" fontId="1" fillId="2" borderId="7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1" fillId="0" borderId="42" xfId="0" applyNumberFormat="1" applyFont="1" applyBorder="1" applyAlignment="1">
      <alignment horizontal="center"/>
    </xf>
    <xf numFmtId="0" fontId="1" fillId="0" borderId="33" xfId="0" applyFont="1" applyBorder="1" applyAlignment="1">
      <alignment horizontal="left" wrapText="1"/>
    </xf>
    <xf numFmtId="4" fontId="1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7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4" fontId="4" fillId="2" borderId="15" xfId="0" applyNumberFormat="1" applyFont="1" applyFill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44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1" fillId="0" borderId="34" xfId="0" applyNumberFormat="1" applyFont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21" xfId="0" applyNumberFormat="1" applyFont="1" applyFill="1" applyBorder="1" applyAlignment="1">
      <alignment horizontal="center"/>
    </xf>
    <xf numFmtId="4" fontId="1" fillId="0" borderId="35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3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3" borderId="13" xfId="0" applyNumberFormat="1" applyFont="1" applyFill="1" applyBorder="1" applyAlignment="1">
      <alignment horizontal="center"/>
    </xf>
    <xf numFmtId="4" fontId="1" fillId="3" borderId="14" xfId="0" applyNumberFormat="1" applyFont="1" applyFill="1" applyBorder="1" applyAlignment="1">
      <alignment horizontal="center"/>
    </xf>
    <xf numFmtId="4" fontId="1" fillId="0" borderId="45" xfId="0" applyNumberFormat="1" applyFont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1" fillId="0" borderId="46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4" fontId="1" fillId="0" borderId="47" xfId="0" applyNumberFormat="1" applyFont="1" applyBorder="1" applyAlignment="1">
      <alignment horizontal="center"/>
    </xf>
    <xf numFmtId="4" fontId="1" fillId="0" borderId="48" xfId="0" applyNumberFormat="1" applyFont="1" applyBorder="1" applyAlignment="1">
      <alignment horizontal="center"/>
    </xf>
    <xf numFmtId="4" fontId="1" fillId="0" borderId="40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4" fillId="0" borderId="4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0" fontId="5" fillId="0" borderId="43" xfId="0" applyFont="1" applyBorder="1" applyAlignment="1">
      <alignment horizontal="left" wrapText="1"/>
    </xf>
    <xf numFmtId="49" fontId="4" fillId="0" borderId="49" xfId="0" applyNumberFormat="1" applyFont="1" applyBorder="1" applyAlignment="1">
      <alignment horizontal="left" wrapText="1"/>
    </xf>
    <xf numFmtId="4" fontId="1" fillId="4" borderId="1" xfId="0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5" fillId="0" borderId="50" xfId="0" applyFont="1" applyBorder="1" applyAlignment="1">
      <alignment horizontal="left" wrapText="1"/>
    </xf>
    <xf numFmtId="0" fontId="0" fillId="0" borderId="6" xfId="0" applyBorder="1"/>
    <xf numFmtId="0" fontId="5" fillId="0" borderId="51" xfId="0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center"/>
    </xf>
    <xf numFmtId="49" fontId="1" fillId="0" borderId="46" xfId="0" applyNumberFormat="1" applyFont="1" applyBorder="1" applyAlignment="1">
      <alignment horizontal="center"/>
    </xf>
    <xf numFmtId="0" fontId="5" fillId="0" borderId="52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4" fontId="1" fillId="5" borderId="15" xfId="0" applyNumberFormat="1" applyFont="1" applyFill="1" applyBorder="1" applyAlignment="1">
      <alignment horizontal="center"/>
    </xf>
    <xf numFmtId="4" fontId="1" fillId="5" borderId="46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3" borderId="25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>
      <alignment horizontal="center" wrapText="1"/>
    </xf>
    <xf numFmtId="49" fontId="1" fillId="0" borderId="54" xfId="0" applyNumberFormat="1" applyFont="1" applyBorder="1" applyAlignment="1">
      <alignment horizontal="center"/>
    </xf>
    <xf numFmtId="4" fontId="1" fillId="0" borderId="54" xfId="0" applyNumberFormat="1" applyFont="1" applyBorder="1" applyAlignment="1">
      <alignment horizontal="center"/>
    </xf>
    <xf numFmtId="4" fontId="1" fillId="0" borderId="55" xfId="0" applyNumberFormat="1" applyFont="1" applyBorder="1" applyAlignment="1">
      <alignment horizontal="center"/>
    </xf>
    <xf numFmtId="0" fontId="5" fillId="0" borderId="56" xfId="0" applyFont="1" applyBorder="1" applyAlignment="1">
      <alignment horizontal="left" wrapText="1"/>
    </xf>
    <xf numFmtId="4" fontId="1" fillId="6" borderId="2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49" xfId="0" applyFont="1" applyBorder="1" applyAlignment="1">
      <alignment horizontal="left" wrapText="1"/>
    </xf>
    <xf numFmtId="0" fontId="5" fillId="2" borderId="33" xfId="0" applyFont="1" applyFill="1" applyBorder="1" applyAlignment="1">
      <alignment horizontal="left" wrapText="1"/>
    </xf>
    <xf numFmtId="4" fontId="1" fillId="5" borderId="25" xfId="0" applyNumberFormat="1" applyFont="1" applyFill="1" applyBorder="1" applyAlignment="1">
      <alignment horizontal="center"/>
    </xf>
    <xf numFmtId="4" fontId="1" fillId="6" borderId="7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57" xfId="0" applyFont="1" applyBorder="1" applyAlignment="1">
      <alignment horizontal="left" wrapText="1"/>
    </xf>
    <xf numFmtId="0" fontId="5" fillId="0" borderId="57" xfId="0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left"/>
    </xf>
    <xf numFmtId="0" fontId="2" fillId="0" borderId="38" xfId="0" applyFont="1" applyBorder="1" applyAlignment="1">
      <alignment horizontal="center" wrapText="1"/>
    </xf>
    <xf numFmtId="49" fontId="1" fillId="0" borderId="39" xfId="0" applyNumberFormat="1" applyFont="1" applyBorder="1" applyAlignment="1">
      <alignment horizontal="center"/>
    </xf>
    <xf numFmtId="4" fontId="1" fillId="3" borderId="39" xfId="0" applyNumberFormat="1" applyFont="1" applyFill="1" applyBorder="1" applyAlignment="1">
      <alignment horizontal="center"/>
    </xf>
    <xf numFmtId="4" fontId="1" fillId="3" borderId="59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center"/>
    </xf>
    <xf numFmtId="4" fontId="1" fillId="0" borderId="46" xfId="0" applyNumberFormat="1" applyFont="1" applyFill="1" applyBorder="1" applyAlignment="1">
      <alignment horizontal="center"/>
    </xf>
    <xf numFmtId="0" fontId="2" fillId="0" borderId="58" xfId="0" applyFont="1" applyBorder="1" applyAlignment="1">
      <alignment horizontal="left" wrapText="1"/>
    </xf>
    <xf numFmtId="0" fontId="5" fillId="0" borderId="45" xfId="0" applyFont="1" applyBorder="1" applyAlignment="1">
      <alignment horizontal="left" wrapText="1"/>
    </xf>
    <xf numFmtId="4" fontId="1" fillId="5" borderId="59" xfId="0" applyNumberFormat="1" applyFont="1" applyFill="1" applyBorder="1" applyAlignment="1">
      <alignment horizontal="center"/>
    </xf>
    <xf numFmtId="4" fontId="1" fillId="5" borderId="7" xfId="0" applyNumberFormat="1" applyFont="1" applyFill="1" applyBorder="1" applyAlignment="1">
      <alignment horizontal="center"/>
    </xf>
    <xf numFmtId="0" fontId="0" fillId="0" borderId="60" xfId="0" applyBorder="1"/>
    <xf numFmtId="0" fontId="2" fillId="0" borderId="15" xfId="0" applyFont="1" applyBorder="1" applyAlignment="1">
      <alignment horizontal="center" wrapText="1"/>
    </xf>
    <xf numFmtId="0" fontId="0" fillId="0" borderId="31" xfId="0" applyBorder="1"/>
    <xf numFmtId="0" fontId="5" fillId="0" borderId="49" xfId="0" applyFont="1" applyBorder="1" applyAlignment="1">
      <alignment horizontal="left" wrapText="1"/>
    </xf>
    <xf numFmtId="4" fontId="1" fillId="3" borderId="47" xfId="0" applyNumberFormat="1" applyFont="1" applyFill="1" applyBorder="1" applyAlignment="1">
      <alignment horizontal="center"/>
    </xf>
    <xf numFmtId="4" fontId="1" fillId="3" borderId="15" xfId="0" applyNumberFormat="1" applyFont="1" applyFill="1" applyBorder="1" applyAlignment="1">
      <alignment horizontal="center"/>
    </xf>
    <xf numFmtId="4" fontId="1" fillId="3" borderId="46" xfId="0" applyNumberFormat="1" applyFont="1" applyFill="1" applyBorder="1" applyAlignment="1">
      <alignment horizontal="center"/>
    </xf>
    <xf numFmtId="49" fontId="2" fillId="0" borderId="22" xfId="0" applyNumberFormat="1" applyFont="1" applyBorder="1" applyAlignment="1">
      <alignment horizontal="center" wrapText="1"/>
    </xf>
    <xf numFmtId="0" fontId="5" fillId="0" borderId="61" xfId="0" applyFont="1" applyBorder="1" applyAlignment="1">
      <alignment horizontal="left" wrapText="1"/>
    </xf>
    <xf numFmtId="0" fontId="5" fillId="0" borderId="62" xfId="0" applyFont="1" applyBorder="1" applyAlignment="1">
      <alignment horizontal="left" wrapText="1"/>
    </xf>
    <xf numFmtId="0" fontId="5" fillId="0" borderId="63" xfId="0" applyFont="1" applyBorder="1" applyAlignment="1">
      <alignment horizontal="left" wrapText="1"/>
    </xf>
    <xf numFmtId="0" fontId="5" fillId="0" borderId="58" xfId="0" applyFont="1" applyBorder="1" applyAlignment="1">
      <alignment horizontal="left" wrapText="1"/>
    </xf>
    <xf numFmtId="49" fontId="4" fillId="0" borderId="64" xfId="0" applyNumberFormat="1" applyFont="1" applyBorder="1" applyAlignment="1">
      <alignment horizontal="left" wrapText="1"/>
    </xf>
    <xf numFmtId="4" fontId="1" fillId="0" borderId="65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164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showGridLines="0" topLeftCell="A5" zoomScaleSheetLayoutView="100" workbookViewId="0">
      <selection activeCell="K118" sqref="K118"/>
    </sheetView>
  </sheetViews>
  <sheetFormatPr defaultRowHeight="12.75" x14ac:dyDescent="0.2"/>
  <cols>
    <col min="1" max="1" width="22.42578125" style="3" customWidth="1"/>
    <col min="2" max="2" width="4.7109375" style="3" customWidth="1"/>
    <col min="3" max="3" width="20.5703125" style="3" customWidth="1"/>
    <col min="4" max="4" width="17.7109375" style="1" customWidth="1"/>
    <col min="5" max="5" width="12.5703125" style="1" customWidth="1"/>
    <col min="6" max="6" width="13.140625" customWidth="1"/>
  </cols>
  <sheetData>
    <row r="1" spans="1:6" ht="17.25" customHeight="1" thickBot="1" x14ac:dyDescent="0.25">
      <c r="A1" s="73" t="s">
        <v>44</v>
      </c>
      <c r="B1" s="73"/>
      <c r="C1" s="73"/>
      <c r="D1" s="73"/>
      <c r="E1" s="73"/>
      <c r="F1" s="74" t="s">
        <v>5</v>
      </c>
    </row>
    <row r="2" spans="1:6" ht="14.1" customHeight="1" x14ac:dyDescent="0.2">
      <c r="A2" s="75"/>
      <c r="B2" s="75"/>
      <c r="C2" s="75"/>
      <c r="D2" s="76"/>
      <c r="E2" s="76"/>
      <c r="F2" s="77" t="s">
        <v>34</v>
      </c>
    </row>
    <row r="3" spans="1:6" s="1" customFormat="1" ht="12.75" customHeight="1" x14ac:dyDescent="0.2">
      <c r="A3" s="248" t="s">
        <v>304</v>
      </c>
      <c r="B3" s="248"/>
      <c r="C3" s="248"/>
      <c r="D3" s="248"/>
      <c r="E3" s="78" t="s">
        <v>38</v>
      </c>
      <c r="F3" s="79"/>
    </row>
    <row r="4" spans="1:6" s="1" customFormat="1" ht="15.75" customHeight="1" x14ac:dyDescent="0.2">
      <c r="A4" s="80" t="s">
        <v>54</v>
      </c>
      <c r="B4" s="80"/>
      <c r="C4" s="80"/>
      <c r="D4" s="76"/>
      <c r="E4" s="76"/>
      <c r="F4" s="81"/>
    </row>
    <row r="5" spans="1:6" s="1" customFormat="1" ht="13.5" customHeight="1" x14ac:dyDescent="0.2">
      <c r="A5" s="80" t="s">
        <v>138</v>
      </c>
      <c r="B5" s="80"/>
      <c r="C5" s="80"/>
      <c r="D5" s="76"/>
      <c r="E5" s="76" t="s">
        <v>37</v>
      </c>
      <c r="F5" s="79" t="s">
        <v>64</v>
      </c>
    </row>
    <row r="6" spans="1:6" s="1" customFormat="1" ht="14.25" customHeight="1" x14ac:dyDescent="0.2">
      <c r="A6" s="80" t="s">
        <v>65</v>
      </c>
      <c r="B6" s="80"/>
      <c r="C6" s="80"/>
      <c r="D6" s="76"/>
      <c r="E6" s="76" t="s">
        <v>131</v>
      </c>
      <c r="F6" s="79" t="s">
        <v>132</v>
      </c>
    </row>
    <row r="7" spans="1:6" ht="14.1" customHeight="1" x14ac:dyDescent="0.2">
      <c r="A7" s="82" t="s">
        <v>47</v>
      </c>
      <c r="B7" s="75"/>
      <c r="C7" s="75"/>
      <c r="D7" s="76"/>
      <c r="E7" s="76"/>
      <c r="F7" s="79"/>
    </row>
    <row r="8" spans="1:6" ht="14.1" customHeight="1" thickBot="1" x14ac:dyDescent="0.25">
      <c r="A8" s="75" t="s">
        <v>1</v>
      </c>
      <c r="B8" s="75"/>
      <c r="C8" s="75"/>
      <c r="D8" s="76"/>
      <c r="E8" s="76"/>
      <c r="F8" s="83" t="s">
        <v>0</v>
      </c>
    </row>
    <row r="9" spans="1:6" ht="13.5" customHeight="1" x14ac:dyDescent="0.2">
      <c r="A9" s="75"/>
      <c r="B9" s="84"/>
      <c r="C9" s="84" t="s">
        <v>49</v>
      </c>
      <c r="D9" s="76"/>
      <c r="E9" s="85"/>
      <c r="F9" s="86"/>
    </row>
    <row r="10" spans="1:6" ht="5.25" customHeight="1" x14ac:dyDescent="0.2">
      <c r="A10" s="87"/>
      <c r="B10" s="87"/>
      <c r="C10" s="88"/>
      <c r="D10" s="89"/>
      <c r="E10" s="89"/>
      <c r="F10" s="90"/>
    </row>
    <row r="11" spans="1:6" ht="13.5" customHeight="1" x14ac:dyDescent="0.2">
      <c r="A11" s="8"/>
      <c r="B11" s="9" t="s">
        <v>13</v>
      </c>
      <c r="C11" s="18"/>
      <c r="D11" s="7" t="s">
        <v>51</v>
      </c>
      <c r="E11" s="123"/>
      <c r="F11" s="37" t="s">
        <v>35</v>
      </c>
    </row>
    <row r="12" spans="1:6" ht="9.9499999999999993" customHeight="1" x14ac:dyDescent="0.2">
      <c r="A12" s="9" t="s">
        <v>6</v>
      </c>
      <c r="B12" s="9" t="s">
        <v>14</v>
      </c>
      <c r="C12" s="18" t="s">
        <v>8</v>
      </c>
      <c r="D12" s="7" t="s">
        <v>52</v>
      </c>
      <c r="E12" s="7" t="s">
        <v>40</v>
      </c>
      <c r="F12" s="7" t="s">
        <v>4</v>
      </c>
    </row>
    <row r="13" spans="1:6" ht="9.9499999999999993" customHeight="1" x14ac:dyDescent="0.2">
      <c r="A13" s="8"/>
      <c r="B13" s="9" t="s">
        <v>15</v>
      </c>
      <c r="C13" s="18"/>
      <c r="D13" s="7" t="s">
        <v>4</v>
      </c>
      <c r="E13" s="7"/>
      <c r="F13" s="7"/>
    </row>
    <row r="14" spans="1:6" ht="9.9499999999999993" customHeight="1" thickBot="1" x14ac:dyDescent="0.25">
      <c r="A14" s="5">
        <v>1</v>
      </c>
      <c r="B14" s="10">
        <v>2</v>
      </c>
      <c r="C14" s="10">
        <v>3</v>
      </c>
      <c r="D14" s="6" t="s">
        <v>2</v>
      </c>
      <c r="E14" s="6" t="s">
        <v>42</v>
      </c>
      <c r="F14" s="6" t="s">
        <v>43</v>
      </c>
    </row>
    <row r="15" spans="1:6" ht="15.95" customHeight="1" x14ac:dyDescent="0.2">
      <c r="A15" s="124" t="s">
        <v>48</v>
      </c>
      <c r="B15" s="125" t="s">
        <v>18</v>
      </c>
      <c r="C15" s="126" t="s">
        <v>28</v>
      </c>
      <c r="D15" s="180">
        <f>D16+D48</f>
        <v>9173976.4499999993</v>
      </c>
      <c r="E15" s="181">
        <f>E16+E48</f>
        <v>9189910.1300000008</v>
      </c>
      <c r="F15" s="127">
        <f t="shared" ref="F15" si="0">D15-E15</f>
        <v>-15933.680000001565</v>
      </c>
    </row>
    <row r="16" spans="1:6" ht="14.25" customHeight="1" x14ac:dyDescent="0.2">
      <c r="A16" s="128" t="s">
        <v>7</v>
      </c>
      <c r="B16" s="129"/>
      <c r="C16" s="130" t="s">
        <v>76</v>
      </c>
      <c r="D16" s="152">
        <f>D17+D18+D19+D20+D21+D23+D25+D28+D29+D30+D31+D32+D34+D36+D39+D41+D42+D43+D46+D47</f>
        <v>1170459.33</v>
      </c>
      <c r="E16" s="141">
        <f>E17+E18+E19+E20+E21+E22+E23+E24+E25+E26+E27+E28+E29+E30+E31+E32+E33+E34+E36+E39+E41+E42+E43+E46+E47</f>
        <v>1186393.01</v>
      </c>
      <c r="F16" s="153">
        <f>D16-E16</f>
        <v>-15933.679999999935</v>
      </c>
    </row>
    <row r="17" spans="1:6" ht="16.5" customHeight="1" x14ac:dyDescent="0.2">
      <c r="A17" s="128" t="s">
        <v>137</v>
      </c>
      <c r="B17" s="131"/>
      <c r="C17" s="20" t="s">
        <v>188</v>
      </c>
      <c r="D17" s="154">
        <v>286238</v>
      </c>
      <c r="E17" s="136">
        <v>292549.42</v>
      </c>
      <c r="F17" s="153">
        <f t="shared" ref="F17:F21" si="1">D17-E17</f>
        <v>-6311.4199999999837</v>
      </c>
    </row>
    <row r="18" spans="1:6" ht="16.5" customHeight="1" x14ac:dyDescent="0.2">
      <c r="A18" s="128" t="s">
        <v>137</v>
      </c>
      <c r="B18" s="131"/>
      <c r="C18" s="20" t="s">
        <v>189</v>
      </c>
      <c r="D18" s="154">
        <v>1425</v>
      </c>
      <c r="E18" s="136">
        <v>1527.97</v>
      </c>
      <c r="F18" s="153">
        <f t="shared" si="1"/>
        <v>-102.97000000000003</v>
      </c>
    </row>
    <row r="19" spans="1:6" ht="20.45" customHeight="1" x14ac:dyDescent="0.2">
      <c r="A19" s="128" t="s">
        <v>137</v>
      </c>
      <c r="B19" s="131"/>
      <c r="C19" s="20" t="s">
        <v>190</v>
      </c>
      <c r="D19" s="154">
        <v>297128</v>
      </c>
      <c r="E19" s="136">
        <v>302372.69</v>
      </c>
      <c r="F19" s="153">
        <f t="shared" si="1"/>
        <v>-5244.6900000000023</v>
      </c>
    </row>
    <row r="20" spans="1:6" ht="16.5" customHeight="1" x14ac:dyDescent="0.2">
      <c r="A20" s="128" t="s">
        <v>137</v>
      </c>
      <c r="B20" s="131"/>
      <c r="C20" s="20" t="s">
        <v>191</v>
      </c>
      <c r="D20" s="154">
        <v>-34440</v>
      </c>
      <c r="E20" s="136">
        <v>-31851.19</v>
      </c>
      <c r="F20" s="153">
        <f t="shared" si="1"/>
        <v>-2588.8100000000013</v>
      </c>
    </row>
    <row r="21" spans="1:6" ht="13.9" customHeight="1" x14ac:dyDescent="0.2">
      <c r="A21" s="128" t="s">
        <v>57</v>
      </c>
      <c r="B21" s="131"/>
      <c r="C21" s="20" t="s">
        <v>127</v>
      </c>
      <c r="D21" s="154">
        <v>79201.78</v>
      </c>
      <c r="E21" s="136">
        <v>79201.78</v>
      </c>
      <c r="F21" s="153">
        <f t="shared" si="1"/>
        <v>0</v>
      </c>
    </row>
    <row r="22" spans="1:6" ht="15.6" customHeight="1" x14ac:dyDescent="0.2">
      <c r="A22" s="128"/>
      <c r="B22" s="131"/>
      <c r="C22" s="20" t="s">
        <v>171</v>
      </c>
      <c r="D22" s="154">
        <v>0</v>
      </c>
      <c r="E22" s="136">
        <v>0</v>
      </c>
      <c r="F22" s="153">
        <f t="shared" ref="F22:F27" si="2">D22-E22</f>
        <v>0</v>
      </c>
    </row>
    <row r="23" spans="1:6" ht="15.6" customHeight="1" x14ac:dyDescent="0.2">
      <c r="A23" s="128"/>
      <c r="B23" s="131"/>
      <c r="C23" s="20" t="s">
        <v>271</v>
      </c>
      <c r="D23" s="154">
        <v>17.559999999999999</v>
      </c>
      <c r="E23" s="136">
        <v>17.559999999999999</v>
      </c>
      <c r="F23" s="153">
        <f t="shared" si="2"/>
        <v>0</v>
      </c>
    </row>
    <row r="24" spans="1:6" ht="15.6" customHeight="1" x14ac:dyDescent="0.2">
      <c r="A24" s="128"/>
      <c r="B24" s="131"/>
      <c r="C24" s="20" t="s">
        <v>274</v>
      </c>
      <c r="D24" s="154">
        <v>0</v>
      </c>
      <c r="E24" s="136">
        <v>0</v>
      </c>
      <c r="F24" s="153">
        <f t="shared" si="2"/>
        <v>0</v>
      </c>
    </row>
    <row r="25" spans="1:6" ht="15.6" customHeight="1" x14ac:dyDescent="0.2">
      <c r="A25" s="128"/>
      <c r="B25" s="131"/>
      <c r="C25" s="20" t="s">
        <v>253</v>
      </c>
      <c r="D25" s="154">
        <v>-540</v>
      </c>
      <c r="E25" s="136">
        <v>-540</v>
      </c>
      <c r="F25" s="153">
        <f t="shared" si="2"/>
        <v>0</v>
      </c>
    </row>
    <row r="26" spans="1:6" ht="15.6" customHeight="1" x14ac:dyDescent="0.2">
      <c r="A26" s="128"/>
      <c r="B26" s="131"/>
      <c r="C26" s="20" t="s">
        <v>254</v>
      </c>
      <c r="D26" s="154">
        <v>0</v>
      </c>
      <c r="E26" s="136">
        <v>0</v>
      </c>
      <c r="F26" s="153">
        <f t="shared" si="2"/>
        <v>0</v>
      </c>
    </row>
    <row r="27" spans="1:6" ht="15.6" customHeight="1" x14ac:dyDescent="0.2">
      <c r="A27" s="128"/>
      <c r="B27" s="131"/>
      <c r="C27" s="20" t="s">
        <v>269</v>
      </c>
      <c r="D27" s="154">
        <v>0</v>
      </c>
      <c r="E27" s="136">
        <v>0</v>
      </c>
      <c r="F27" s="153">
        <f t="shared" si="2"/>
        <v>0</v>
      </c>
    </row>
    <row r="28" spans="1:6" ht="15.6" customHeight="1" x14ac:dyDescent="0.2">
      <c r="A28" s="128" t="s">
        <v>181</v>
      </c>
      <c r="B28" s="131"/>
      <c r="C28" s="20" t="s">
        <v>182</v>
      </c>
      <c r="D28" s="154">
        <v>4717.4399999999996</v>
      </c>
      <c r="E28" s="136">
        <v>4717.4399999999996</v>
      </c>
      <c r="F28" s="153">
        <f t="shared" ref="F28:F50" si="3">D28-E28</f>
        <v>0</v>
      </c>
    </row>
    <row r="29" spans="1:6" ht="15.6" customHeight="1" x14ac:dyDescent="0.2">
      <c r="A29" s="128"/>
      <c r="B29" s="131"/>
      <c r="C29" s="20" t="s">
        <v>296</v>
      </c>
      <c r="D29" s="154">
        <v>30</v>
      </c>
      <c r="E29" s="136">
        <v>30</v>
      </c>
      <c r="F29" s="153">
        <f t="shared" si="3"/>
        <v>0</v>
      </c>
    </row>
    <row r="30" spans="1:6" ht="15.6" customHeight="1" x14ac:dyDescent="0.2">
      <c r="A30" s="128"/>
      <c r="B30" s="131"/>
      <c r="C30" s="20" t="s">
        <v>292</v>
      </c>
      <c r="D30" s="154">
        <v>0.66</v>
      </c>
      <c r="E30" s="136">
        <v>0.66</v>
      </c>
      <c r="F30" s="153">
        <f t="shared" ref="F30:F32" si="4">D30-E30</f>
        <v>0</v>
      </c>
    </row>
    <row r="31" spans="1:6" ht="15.6" customHeight="1" x14ac:dyDescent="0.2">
      <c r="A31" s="128"/>
      <c r="B31" s="131"/>
      <c r="C31" s="20" t="s">
        <v>293</v>
      </c>
      <c r="D31" s="154">
        <v>0.03</v>
      </c>
      <c r="E31" s="136">
        <v>0.03</v>
      </c>
      <c r="F31" s="153">
        <f t="shared" si="4"/>
        <v>0</v>
      </c>
    </row>
    <row r="32" spans="1:6" ht="15.6" customHeight="1" x14ac:dyDescent="0.2">
      <c r="A32" s="128" t="s">
        <v>266</v>
      </c>
      <c r="B32" s="131"/>
      <c r="C32" s="20" t="s">
        <v>105</v>
      </c>
      <c r="D32" s="154">
        <v>871.5</v>
      </c>
      <c r="E32" s="136">
        <v>871.5</v>
      </c>
      <c r="F32" s="153">
        <f t="shared" si="4"/>
        <v>0</v>
      </c>
    </row>
    <row r="33" spans="1:6" ht="15.6" customHeight="1" x14ac:dyDescent="0.2">
      <c r="A33" s="128" t="s">
        <v>267</v>
      </c>
      <c r="B33" s="131"/>
      <c r="C33" s="20" t="s">
        <v>268</v>
      </c>
      <c r="D33" s="154">
        <v>0</v>
      </c>
      <c r="E33" s="136">
        <v>0</v>
      </c>
      <c r="F33" s="153">
        <f>D33-E33</f>
        <v>0</v>
      </c>
    </row>
    <row r="34" spans="1:6" ht="18" customHeight="1" x14ac:dyDescent="0.2">
      <c r="A34" s="128" t="s">
        <v>58</v>
      </c>
      <c r="B34" s="131"/>
      <c r="C34" s="20" t="s">
        <v>59</v>
      </c>
      <c r="D34" s="154">
        <v>42552.5</v>
      </c>
      <c r="E34" s="136">
        <v>42681.49</v>
      </c>
      <c r="F34" s="153">
        <f t="shared" si="3"/>
        <v>-128.98999999999796</v>
      </c>
    </row>
    <row r="35" spans="1:6" ht="17.45" customHeight="1" x14ac:dyDescent="0.2">
      <c r="A35" s="132" t="s">
        <v>77</v>
      </c>
      <c r="B35" s="131"/>
      <c r="C35" s="20" t="s">
        <v>139</v>
      </c>
      <c r="D35" s="154">
        <v>0</v>
      </c>
      <c r="E35" s="136">
        <v>0</v>
      </c>
      <c r="F35" s="153">
        <f t="shared" si="3"/>
        <v>0</v>
      </c>
    </row>
    <row r="36" spans="1:6" ht="15" customHeight="1" x14ac:dyDescent="0.2">
      <c r="A36" s="128" t="s">
        <v>60</v>
      </c>
      <c r="B36" s="131"/>
      <c r="C36" s="20" t="s">
        <v>134</v>
      </c>
      <c r="D36" s="154">
        <v>8197.42</v>
      </c>
      <c r="E36" s="136">
        <v>8197.42</v>
      </c>
      <c r="F36" s="153">
        <f t="shared" si="3"/>
        <v>0</v>
      </c>
    </row>
    <row r="37" spans="1:6" ht="15.75" customHeight="1" x14ac:dyDescent="0.2">
      <c r="A37" s="132" t="s">
        <v>77</v>
      </c>
      <c r="B37" s="131"/>
      <c r="C37" s="20" t="s">
        <v>170</v>
      </c>
      <c r="D37" s="154"/>
      <c r="E37" s="136">
        <v>0</v>
      </c>
      <c r="F37" s="153">
        <f t="shared" si="3"/>
        <v>0</v>
      </c>
    </row>
    <row r="38" spans="1:6" ht="15" customHeight="1" x14ac:dyDescent="0.2">
      <c r="A38" s="132" t="s">
        <v>93</v>
      </c>
      <c r="B38" s="131"/>
      <c r="C38" s="20" t="s">
        <v>170</v>
      </c>
      <c r="D38" s="154">
        <v>0</v>
      </c>
      <c r="E38" s="136">
        <v>0</v>
      </c>
      <c r="F38" s="153">
        <f t="shared" ref="F38" si="5">D38-E38</f>
        <v>0</v>
      </c>
    </row>
    <row r="39" spans="1:6" ht="15.95" customHeight="1" x14ac:dyDescent="0.2">
      <c r="A39" s="128" t="s">
        <v>60</v>
      </c>
      <c r="B39" s="131"/>
      <c r="C39" s="65" t="s">
        <v>135</v>
      </c>
      <c r="D39" s="156">
        <v>248223.38</v>
      </c>
      <c r="E39" s="157">
        <v>249780.18</v>
      </c>
      <c r="F39" s="158">
        <f t="shared" si="3"/>
        <v>-1556.7999999999884</v>
      </c>
    </row>
    <row r="40" spans="1:6" ht="15.6" customHeight="1" x14ac:dyDescent="0.2">
      <c r="A40" s="132" t="s">
        <v>77</v>
      </c>
      <c r="B40" s="131"/>
      <c r="C40" s="20" t="s">
        <v>140</v>
      </c>
      <c r="D40" s="154">
        <v>0</v>
      </c>
      <c r="E40" s="136">
        <v>0</v>
      </c>
      <c r="F40" s="153">
        <f t="shared" si="3"/>
        <v>0</v>
      </c>
    </row>
    <row r="41" spans="1:6" ht="15.6" customHeight="1" x14ac:dyDescent="0.2">
      <c r="A41" s="128" t="s">
        <v>91</v>
      </c>
      <c r="B41" s="131"/>
      <c r="C41" s="20" t="s">
        <v>221</v>
      </c>
      <c r="D41" s="154">
        <v>600</v>
      </c>
      <c r="E41" s="136">
        <v>600</v>
      </c>
      <c r="F41" s="153">
        <f t="shared" si="3"/>
        <v>0</v>
      </c>
    </row>
    <row r="42" spans="1:6" ht="15.6" customHeight="1" x14ac:dyDescent="0.2">
      <c r="A42" s="128" t="s">
        <v>55</v>
      </c>
      <c r="B42" s="131"/>
      <c r="C42" s="20" t="s">
        <v>136</v>
      </c>
      <c r="D42" s="154">
        <v>84833.84</v>
      </c>
      <c r="E42" s="136">
        <v>84833.84</v>
      </c>
      <c r="F42" s="153">
        <f>D42-E42</f>
        <v>0</v>
      </c>
    </row>
    <row r="43" spans="1:6" ht="15.95" customHeight="1" x14ac:dyDescent="0.2">
      <c r="A43" s="128" t="s">
        <v>56</v>
      </c>
      <c r="B43" s="131"/>
      <c r="C43" s="20" t="s">
        <v>106</v>
      </c>
      <c r="D43" s="154">
        <v>44853</v>
      </c>
      <c r="E43" s="136">
        <v>44853</v>
      </c>
      <c r="F43" s="153">
        <f t="shared" si="3"/>
        <v>0</v>
      </c>
    </row>
    <row r="44" spans="1:6" ht="15.95" customHeight="1" x14ac:dyDescent="0.2">
      <c r="A44" s="128" t="s">
        <v>244</v>
      </c>
      <c r="B44" s="131"/>
      <c r="C44" s="20" t="s">
        <v>183</v>
      </c>
      <c r="D44" s="154">
        <v>0</v>
      </c>
      <c r="E44" s="136">
        <v>0</v>
      </c>
      <c r="F44" s="153">
        <f t="shared" si="3"/>
        <v>0</v>
      </c>
    </row>
    <row r="45" spans="1:6" ht="15.95" customHeight="1" x14ac:dyDescent="0.2">
      <c r="A45" s="128"/>
      <c r="B45" s="131"/>
      <c r="C45" s="20" t="s">
        <v>259</v>
      </c>
      <c r="D45" s="154">
        <v>0</v>
      </c>
      <c r="E45" s="136">
        <v>0</v>
      </c>
      <c r="F45" s="153">
        <f t="shared" si="3"/>
        <v>0</v>
      </c>
    </row>
    <row r="46" spans="1:6" ht="18" customHeight="1" x14ac:dyDescent="0.2">
      <c r="A46" s="128" t="s">
        <v>78</v>
      </c>
      <c r="B46" s="131"/>
      <c r="C46" s="20" t="s">
        <v>207</v>
      </c>
      <c r="D46" s="154">
        <v>81656.570000000007</v>
      </c>
      <c r="E46" s="136">
        <v>81656.570000000007</v>
      </c>
      <c r="F46" s="153">
        <f>D46-E46</f>
        <v>0</v>
      </c>
    </row>
    <row r="47" spans="1:6" ht="18.75" customHeight="1" x14ac:dyDescent="0.2">
      <c r="A47" s="128" t="s">
        <v>295</v>
      </c>
      <c r="B47" s="131"/>
      <c r="C47" s="20" t="s">
        <v>294</v>
      </c>
      <c r="D47" s="154">
        <v>24892.65</v>
      </c>
      <c r="E47" s="136">
        <v>24892.65</v>
      </c>
      <c r="F47" s="153">
        <f>D47-E47</f>
        <v>0</v>
      </c>
    </row>
    <row r="48" spans="1:6" s="53" customFormat="1" ht="15.95" customHeight="1" x14ac:dyDescent="0.2">
      <c r="A48" s="133"/>
      <c r="B48" s="134"/>
      <c r="C48" s="135"/>
      <c r="D48" s="159">
        <f>D49+D51+D52+D53+D61+D50</f>
        <v>8003517.1200000001</v>
      </c>
      <c r="E48" s="160">
        <f>E49+E51+E52+E53+E61+E60+E50</f>
        <v>8003517.1200000001</v>
      </c>
      <c r="F48" s="161">
        <f>D48-E48</f>
        <v>0</v>
      </c>
    </row>
    <row r="49" spans="1:6" ht="20.25" customHeight="1" x14ac:dyDescent="0.2">
      <c r="A49" s="128" t="s">
        <v>84</v>
      </c>
      <c r="B49" s="131"/>
      <c r="C49" s="20" t="s">
        <v>192</v>
      </c>
      <c r="D49" s="154">
        <v>2494683.81</v>
      </c>
      <c r="E49" s="136">
        <v>2494683.81</v>
      </c>
      <c r="F49" s="153">
        <f t="shared" si="3"/>
        <v>0</v>
      </c>
    </row>
    <row r="50" spans="1:6" ht="20.25" customHeight="1" x14ac:dyDescent="0.2">
      <c r="A50" s="128"/>
      <c r="B50" s="131"/>
      <c r="C50" s="20" t="s">
        <v>301</v>
      </c>
      <c r="D50" s="154">
        <v>25250</v>
      </c>
      <c r="E50" s="136">
        <v>25250</v>
      </c>
      <c r="F50" s="153">
        <f t="shared" si="3"/>
        <v>0</v>
      </c>
    </row>
    <row r="51" spans="1:6" ht="16.5" customHeight="1" x14ac:dyDescent="0.2">
      <c r="A51" s="128" t="s">
        <v>264</v>
      </c>
      <c r="B51" s="131"/>
      <c r="C51" s="20" t="s">
        <v>291</v>
      </c>
      <c r="D51" s="154">
        <v>2346506.02</v>
      </c>
      <c r="E51" s="136">
        <v>2346506.02</v>
      </c>
      <c r="F51" s="153">
        <f>D51-E51</f>
        <v>0</v>
      </c>
    </row>
    <row r="52" spans="1:6" ht="15" customHeight="1" x14ac:dyDescent="0.2">
      <c r="A52" s="128" t="s">
        <v>86</v>
      </c>
      <c r="B52" s="131"/>
      <c r="C52" s="65" t="s">
        <v>210</v>
      </c>
      <c r="D52" s="157">
        <v>129815</v>
      </c>
      <c r="E52" s="157">
        <v>129815</v>
      </c>
      <c r="F52" s="158">
        <f t="shared" ref="F52" si="6">D52-E52</f>
        <v>0</v>
      </c>
    </row>
    <row r="53" spans="1:6" ht="22.5" customHeight="1" x14ac:dyDescent="0.2">
      <c r="A53" s="128" t="s">
        <v>297</v>
      </c>
      <c r="B53" s="147"/>
      <c r="C53" s="20" t="s">
        <v>193</v>
      </c>
      <c r="D53" s="154">
        <v>181850.8</v>
      </c>
      <c r="E53" s="136">
        <v>181850.8</v>
      </c>
      <c r="F53" s="153">
        <f t="shared" ref="F53" si="7">D53-E53</f>
        <v>0</v>
      </c>
    </row>
    <row r="54" spans="1:6" ht="0.6" hidden="1" customHeight="1" x14ac:dyDescent="0.2">
      <c r="A54" s="128" t="s">
        <v>163</v>
      </c>
      <c r="B54" s="147"/>
      <c r="C54" s="20" t="s">
        <v>172</v>
      </c>
      <c r="D54" s="154"/>
      <c r="E54" s="136"/>
      <c r="F54" s="153">
        <f t="shared" ref="F54:F57" si="8">D54-E54</f>
        <v>0</v>
      </c>
    </row>
    <row r="55" spans="1:6" ht="18.600000000000001" hidden="1" customHeight="1" x14ac:dyDescent="0.2">
      <c r="A55" s="128" t="s">
        <v>179</v>
      </c>
      <c r="B55" s="138"/>
      <c r="C55" s="139" t="s">
        <v>180</v>
      </c>
      <c r="D55" s="154"/>
      <c r="E55" s="136"/>
      <c r="F55" s="153">
        <f t="shared" ref="F55" si="9">D55-E55</f>
        <v>0</v>
      </c>
    </row>
    <row r="56" spans="1:6" ht="18.600000000000001" hidden="1" customHeight="1" x14ac:dyDescent="0.2">
      <c r="A56" s="128" t="s">
        <v>164</v>
      </c>
      <c r="B56" s="138"/>
      <c r="C56" s="139" t="s">
        <v>173</v>
      </c>
      <c r="D56" s="154"/>
      <c r="E56" s="136"/>
      <c r="F56" s="153">
        <f t="shared" si="8"/>
        <v>0</v>
      </c>
    </row>
    <row r="57" spans="1:6" ht="18" hidden="1" customHeight="1" x14ac:dyDescent="0.2">
      <c r="A57" s="128" t="s">
        <v>165</v>
      </c>
      <c r="B57" s="138"/>
      <c r="C57" s="139" t="s">
        <v>174</v>
      </c>
      <c r="D57" s="154"/>
      <c r="E57" s="136"/>
      <c r="F57" s="153">
        <f t="shared" si="8"/>
        <v>0</v>
      </c>
    </row>
    <row r="58" spans="1:6" ht="16.899999999999999" hidden="1" customHeight="1" x14ac:dyDescent="0.2">
      <c r="A58" s="128" t="s">
        <v>166</v>
      </c>
      <c r="B58" s="138"/>
      <c r="C58" s="139" t="s">
        <v>175</v>
      </c>
      <c r="D58" s="154"/>
      <c r="E58" s="136"/>
      <c r="F58" s="153">
        <f>D58-E58</f>
        <v>0</v>
      </c>
    </row>
    <row r="59" spans="1:6" ht="16.899999999999999" hidden="1" customHeight="1" x14ac:dyDescent="0.2">
      <c r="A59" s="128" t="s">
        <v>176</v>
      </c>
      <c r="B59" s="138"/>
      <c r="C59" s="139" t="s">
        <v>177</v>
      </c>
      <c r="D59" s="154"/>
      <c r="E59" s="136"/>
      <c r="F59" s="153">
        <f t="shared" ref="F59:F61" si="10">D59-E59</f>
        <v>0</v>
      </c>
    </row>
    <row r="60" spans="1:6" ht="16.899999999999999" customHeight="1" x14ac:dyDescent="0.2">
      <c r="A60" s="128" t="s">
        <v>300</v>
      </c>
      <c r="B60" s="138"/>
      <c r="C60" s="139" t="s">
        <v>299</v>
      </c>
      <c r="D60" s="154">
        <v>0</v>
      </c>
      <c r="E60" s="136">
        <v>0</v>
      </c>
      <c r="F60" s="153">
        <v>0</v>
      </c>
    </row>
    <row r="61" spans="1:6" ht="21.75" customHeight="1" x14ac:dyDescent="0.2">
      <c r="A61" s="128" t="s">
        <v>298</v>
      </c>
      <c r="B61" s="138"/>
      <c r="C61" s="139" t="s">
        <v>194</v>
      </c>
      <c r="D61" s="154">
        <v>2825411.49</v>
      </c>
      <c r="E61" s="136">
        <v>2825411.49</v>
      </c>
      <c r="F61" s="153">
        <f t="shared" si="10"/>
        <v>0</v>
      </c>
    </row>
    <row r="62" spans="1:6" ht="14.25" hidden="1" customHeight="1" x14ac:dyDescent="0.2">
      <c r="A62" s="24"/>
      <c r="B62" s="25"/>
      <c r="C62" s="20"/>
      <c r="D62" s="2"/>
      <c r="E62" s="20"/>
      <c r="F62" s="40"/>
    </row>
    <row r="63" spans="1:6" ht="15.75" hidden="1" customHeight="1" x14ac:dyDescent="0.2">
      <c r="A63" s="24"/>
      <c r="B63" s="25"/>
      <c r="C63" s="20"/>
      <c r="D63" s="2"/>
      <c r="E63" s="20"/>
      <c r="F63" s="40"/>
    </row>
    <row r="64" spans="1:6" ht="15.75" hidden="1" customHeight="1" x14ac:dyDescent="0.2">
      <c r="A64" s="24"/>
      <c r="B64" s="25"/>
      <c r="C64" s="20"/>
      <c r="D64" s="2"/>
      <c r="E64" s="20"/>
      <c r="F64" s="40"/>
    </row>
    <row r="65" spans="1:6" ht="15.75" hidden="1" customHeight="1" x14ac:dyDescent="0.2">
      <c r="A65" s="24"/>
      <c r="B65" s="25"/>
      <c r="C65" s="20"/>
      <c r="D65" s="2"/>
      <c r="E65" s="20"/>
      <c r="F65" s="40"/>
    </row>
    <row r="66" spans="1:6" ht="15.75" hidden="1" customHeight="1" x14ac:dyDescent="0.2">
      <c r="A66" s="24"/>
      <c r="B66" s="25"/>
      <c r="C66" s="20"/>
      <c r="D66" s="2"/>
      <c r="E66" s="20"/>
      <c r="F66" s="40"/>
    </row>
    <row r="67" spans="1:6" ht="15.75" hidden="1" customHeight="1" x14ac:dyDescent="0.2">
      <c r="A67" s="24"/>
      <c r="B67" s="25"/>
      <c r="C67" s="20"/>
      <c r="D67" s="2"/>
      <c r="E67" s="20"/>
      <c r="F67" s="40"/>
    </row>
    <row r="68" spans="1:6" ht="15.75" hidden="1" customHeight="1" x14ac:dyDescent="0.2">
      <c r="A68" s="24"/>
      <c r="B68" s="25"/>
      <c r="C68" s="20"/>
      <c r="D68" s="2"/>
      <c r="E68" s="20"/>
      <c r="F68" s="40"/>
    </row>
    <row r="69" spans="1:6" ht="15.75" customHeight="1" x14ac:dyDescent="0.2">
      <c r="A69" s="30"/>
      <c r="B69" s="186"/>
      <c r="C69" s="17"/>
      <c r="D69" s="17"/>
      <c r="E69" s="17"/>
      <c r="F69" s="187"/>
    </row>
    <row r="70" spans="1:6" ht="15.95" customHeight="1" x14ac:dyDescent="0.2">
      <c r="A70" s="19"/>
      <c r="B70" s="26"/>
      <c r="C70" s="17"/>
      <c r="D70" s="34"/>
      <c r="E70" s="34" t="s">
        <v>46</v>
      </c>
      <c r="F70" s="17"/>
    </row>
    <row r="71" spans="1:6" ht="11.1" customHeight="1" x14ac:dyDescent="0.2">
      <c r="A71" s="15"/>
      <c r="B71" s="27"/>
      <c r="C71" s="4"/>
      <c r="D71" s="16"/>
      <c r="E71" s="16"/>
      <c r="F71" s="16"/>
    </row>
    <row r="72" spans="1:6" x14ac:dyDescent="0.2">
      <c r="A72" s="84" t="s">
        <v>45</v>
      </c>
      <c r="B72" s="75"/>
      <c r="C72" s="75"/>
      <c r="D72" s="76"/>
      <c r="E72" s="76"/>
      <c r="F72" s="100"/>
    </row>
    <row r="73" spans="1:6" ht="11.25" customHeight="1" x14ac:dyDescent="0.2">
      <c r="A73" s="87"/>
      <c r="B73" s="101"/>
      <c r="C73" s="88"/>
      <c r="D73" s="89"/>
      <c r="E73" s="89"/>
      <c r="F73" s="90"/>
    </row>
    <row r="74" spans="1:6" x14ac:dyDescent="0.2">
      <c r="A74" s="91"/>
      <c r="B74" s="92" t="s">
        <v>13</v>
      </c>
      <c r="C74" s="92" t="s">
        <v>9</v>
      </c>
      <c r="D74" s="94" t="s">
        <v>51</v>
      </c>
      <c r="E74" s="95"/>
      <c r="F74" s="102" t="s">
        <v>35</v>
      </c>
    </row>
    <row r="75" spans="1:6" ht="10.5" customHeight="1" x14ac:dyDescent="0.2">
      <c r="A75" s="92" t="s">
        <v>6</v>
      </c>
      <c r="B75" s="92" t="s">
        <v>14</v>
      </c>
      <c r="C75" s="93" t="s">
        <v>10</v>
      </c>
      <c r="D75" s="94" t="s">
        <v>52</v>
      </c>
      <c r="E75" s="94" t="s">
        <v>40</v>
      </c>
      <c r="F75" s="103" t="s">
        <v>4</v>
      </c>
    </row>
    <row r="76" spans="1:6" ht="10.5" customHeight="1" x14ac:dyDescent="0.2">
      <c r="A76" s="92"/>
      <c r="B76" s="92" t="s">
        <v>15</v>
      </c>
      <c r="C76" s="92" t="s">
        <v>11</v>
      </c>
      <c r="D76" s="94" t="s">
        <v>4</v>
      </c>
      <c r="E76" s="94"/>
      <c r="F76" s="103"/>
    </row>
    <row r="77" spans="1:6" ht="9.75" customHeight="1" thickBot="1" x14ac:dyDescent="0.25">
      <c r="A77" s="96">
        <v>1</v>
      </c>
      <c r="B77" s="97">
        <v>2</v>
      </c>
      <c r="C77" s="97">
        <v>3</v>
      </c>
      <c r="D77" s="98" t="s">
        <v>2</v>
      </c>
      <c r="E77" s="98" t="s">
        <v>42</v>
      </c>
      <c r="F77" s="104" t="s">
        <v>43</v>
      </c>
    </row>
    <row r="78" spans="1:6" ht="31.5" customHeight="1" x14ac:dyDescent="0.2">
      <c r="A78" s="140" t="s">
        <v>16</v>
      </c>
      <c r="B78" s="125" t="s">
        <v>19</v>
      </c>
      <c r="C78" s="126" t="s">
        <v>50</v>
      </c>
      <c r="D78" s="141">
        <f>D89</f>
        <v>429908.78000000119</v>
      </c>
      <c r="E78" s="141">
        <f>E89</f>
        <v>413975.09999999963</v>
      </c>
      <c r="F78" s="176">
        <f>F89</f>
        <v>15933.680000001565</v>
      </c>
    </row>
    <row r="79" spans="1:6" ht="18" customHeight="1" x14ac:dyDescent="0.2">
      <c r="A79" s="142" t="s">
        <v>22</v>
      </c>
      <c r="B79" s="143"/>
      <c r="C79" s="144"/>
      <c r="D79" s="177"/>
      <c r="E79" s="179"/>
      <c r="F79" s="155"/>
    </row>
    <row r="80" spans="1:6" ht="21" customHeight="1" x14ac:dyDescent="0.2">
      <c r="A80" s="140" t="s">
        <v>32</v>
      </c>
      <c r="B80" s="145" t="s">
        <v>23</v>
      </c>
      <c r="C80" s="2" t="s">
        <v>50</v>
      </c>
      <c r="D80" s="152"/>
      <c r="E80" s="141"/>
      <c r="F80" s="153"/>
    </row>
    <row r="81" spans="1:6" ht="17.25" customHeight="1" x14ac:dyDescent="0.2">
      <c r="A81" s="142" t="s">
        <v>21</v>
      </c>
      <c r="B81" s="143"/>
      <c r="C81" s="32"/>
      <c r="D81" s="177"/>
      <c r="E81" s="179"/>
      <c r="F81" s="155"/>
    </row>
    <row r="82" spans="1:6" ht="3" customHeight="1" x14ac:dyDescent="0.2">
      <c r="A82" s="140"/>
      <c r="B82" s="147"/>
      <c r="C82" s="2"/>
      <c r="D82" s="152"/>
      <c r="E82" s="141"/>
      <c r="F82" s="153"/>
    </row>
    <row r="83" spans="1:6" ht="22.5" customHeight="1" x14ac:dyDescent="0.2">
      <c r="A83" s="140" t="s">
        <v>33</v>
      </c>
      <c r="B83" s="129" t="s">
        <v>24</v>
      </c>
      <c r="C83" s="2"/>
      <c r="D83" s="152"/>
      <c r="E83" s="141"/>
      <c r="F83" s="153"/>
    </row>
    <row r="84" spans="1:6" ht="17.25" customHeight="1" x14ac:dyDescent="0.2">
      <c r="A84" s="142" t="s">
        <v>21</v>
      </c>
      <c r="B84" s="143"/>
      <c r="C84" s="2"/>
      <c r="D84" s="152"/>
      <c r="E84" s="141"/>
      <c r="F84" s="153"/>
    </row>
    <row r="85" spans="1:6" ht="17.25" customHeight="1" x14ac:dyDescent="0.2">
      <c r="A85" s="140"/>
      <c r="B85" s="147"/>
      <c r="C85" s="2"/>
      <c r="D85" s="152"/>
      <c r="E85" s="141"/>
      <c r="F85" s="153"/>
    </row>
    <row r="86" spans="1:6" ht="24.75" customHeight="1" x14ac:dyDescent="0.2">
      <c r="A86" s="140" t="s">
        <v>33</v>
      </c>
      <c r="B86" s="129" t="s">
        <v>24</v>
      </c>
      <c r="C86" s="2"/>
      <c r="D86" s="152"/>
      <c r="E86" s="141"/>
      <c r="F86" s="153"/>
    </row>
    <row r="87" spans="1:6" ht="17.25" customHeight="1" x14ac:dyDescent="0.2">
      <c r="A87" s="142" t="s">
        <v>21</v>
      </c>
      <c r="B87" s="143"/>
      <c r="C87" s="2"/>
      <c r="D87" s="152"/>
      <c r="E87" s="141"/>
      <c r="F87" s="153"/>
    </row>
    <row r="88" spans="1:6" ht="16.5" customHeight="1" x14ac:dyDescent="0.2">
      <c r="A88" s="140"/>
      <c r="B88" s="147"/>
      <c r="C88" s="2"/>
      <c r="D88" s="152"/>
      <c r="E88" s="141"/>
      <c r="F88" s="158"/>
    </row>
    <row r="89" spans="1:6" ht="23.25" customHeight="1" x14ac:dyDescent="0.2">
      <c r="A89" s="140" t="s">
        <v>94</v>
      </c>
      <c r="B89" s="147" t="s">
        <v>20</v>
      </c>
      <c r="C89" s="2" t="s">
        <v>126</v>
      </c>
      <c r="D89" s="152">
        <f>D93+D98</f>
        <v>429908.78000000119</v>
      </c>
      <c r="E89" s="141">
        <f>E93+E98</f>
        <v>413975.09999999963</v>
      </c>
      <c r="F89" s="153">
        <f>D89-E89</f>
        <v>15933.680000001565</v>
      </c>
    </row>
    <row r="90" spans="1:6" ht="22.9" customHeight="1" x14ac:dyDescent="0.2">
      <c r="A90" s="140" t="s">
        <v>95</v>
      </c>
      <c r="B90" s="147" t="s">
        <v>20</v>
      </c>
      <c r="C90" s="2" t="s">
        <v>125</v>
      </c>
      <c r="D90" s="152">
        <f t="shared" ref="D90:E92" si="11">D91</f>
        <v>-9173976.4499999993</v>
      </c>
      <c r="E90" s="141">
        <f t="shared" si="11"/>
        <v>-9189910.1300000008</v>
      </c>
      <c r="F90" s="153" t="s">
        <v>100</v>
      </c>
    </row>
    <row r="91" spans="1:6" ht="21" customHeight="1" x14ac:dyDescent="0.2">
      <c r="A91" s="140" t="s">
        <v>96</v>
      </c>
      <c r="B91" s="147" t="s">
        <v>25</v>
      </c>
      <c r="C91" s="2" t="s">
        <v>124</v>
      </c>
      <c r="D91" s="152">
        <f t="shared" si="11"/>
        <v>-9173976.4499999993</v>
      </c>
      <c r="E91" s="141">
        <f t="shared" si="11"/>
        <v>-9189910.1300000008</v>
      </c>
      <c r="F91" s="153" t="s">
        <v>100</v>
      </c>
    </row>
    <row r="92" spans="1:6" ht="35.450000000000003" customHeight="1" x14ac:dyDescent="0.2">
      <c r="A92" s="140" t="s">
        <v>97</v>
      </c>
      <c r="B92" s="147" t="s">
        <v>25</v>
      </c>
      <c r="C92" s="2" t="s">
        <v>123</v>
      </c>
      <c r="D92" s="152">
        <f t="shared" si="11"/>
        <v>-9173976.4499999993</v>
      </c>
      <c r="E92" s="141">
        <f t="shared" si="11"/>
        <v>-9189910.1300000008</v>
      </c>
      <c r="F92" s="153" t="s">
        <v>100</v>
      </c>
    </row>
    <row r="93" spans="1:6" ht="33" customHeight="1" x14ac:dyDescent="0.2">
      <c r="A93" s="140" t="s">
        <v>98</v>
      </c>
      <c r="B93" s="147" t="s">
        <v>25</v>
      </c>
      <c r="C93" s="2" t="s">
        <v>122</v>
      </c>
      <c r="D93" s="152">
        <f>-D15</f>
        <v>-9173976.4499999993</v>
      </c>
      <c r="E93" s="141">
        <f>-E15</f>
        <v>-9189910.1300000008</v>
      </c>
      <c r="F93" s="153" t="s">
        <v>100</v>
      </c>
    </row>
    <row r="94" spans="1:6" ht="25.5" customHeight="1" x14ac:dyDescent="0.2">
      <c r="A94" s="140" t="s">
        <v>99</v>
      </c>
      <c r="B94" s="147" t="s">
        <v>20</v>
      </c>
      <c r="C94" s="2" t="s">
        <v>121</v>
      </c>
      <c r="D94" s="152">
        <f>D96</f>
        <v>9603885.2300000004</v>
      </c>
      <c r="E94" s="141">
        <f>E96</f>
        <v>9603885.2300000004</v>
      </c>
      <c r="F94" s="153" t="s">
        <v>100</v>
      </c>
    </row>
    <row r="95" spans="1:6" ht="12" hidden="1" customHeight="1" x14ac:dyDescent="0.2">
      <c r="A95" s="140" t="s">
        <v>96</v>
      </c>
      <c r="B95" s="147" t="s">
        <v>25</v>
      </c>
      <c r="C95" s="32"/>
      <c r="D95" s="177"/>
      <c r="E95" s="179"/>
      <c r="F95" s="155"/>
    </row>
    <row r="96" spans="1:6" ht="25.5" customHeight="1" x14ac:dyDescent="0.2">
      <c r="A96" s="140" t="s">
        <v>101</v>
      </c>
      <c r="B96" s="147" t="s">
        <v>26</v>
      </c>
      <c r="C96" s="65" t="s">
        <v>120</v>
      </c>
      <c r="D96" s="162">
        <f>D97</f>
        <v>9603885.2300000004</v>
      </c>
      <c r="E96" s="162">
        <f>E97</f>
        <v>9603885.2300000004</v>
      </c>
      <c r="F96" s="158"/>
    </row>
    <row r="97" spans="1:6" ht="33.75" x14ac:dyDescent="0.2">
      <c r="A97" s="140" t="s">
        <v>102</v>
      </c>
      <c r="B97" s="147" t="s">
        <v>26</v>
      </c>
      <c r="C97" s="2" t="s">
        <v>119</v>
      </c>
      <c r="D97" s="152">
        <f>D98</f>
        <v>9603885.2300000004</v>
      </c>
      <c r="E97" s="141">
        <f>E98</f>
        <v>9603885.2300000004</v>
      </c>
      <c r="F97" s="153" t="s">
        <v>100</v>
      </c>
    </row>
    <row r="98" spans="1:6" ht="32.450000000000003" customHeight="1" x14ac:dyDescent="0.2">
      <c r="A98" s="140" t="s">
        <v>103</v>
      </c>
      <c r="B98" s="147" t="s">
        <v>26</v>
      </c>
      <c r="C98" s="2" t="s">
        <v>118</v>
      </c>
      <c r="D98" s="152">
        <f>Лист2!D200</f>
        <v>9603885.2300000004</v>
      </c>
      <c r="E98" s="141">
        <f>Лист2!E200</f>
        <v>9603885.2300000004</v>
      </c>
      <c r="F98" s="153" t="s">
        <v>100</v>
      </c>
    </row>
    <row r="99" spans="1:6" ht="16.5" customHeight="1" x14ac:dyDescent="0.2">
      <c r="A99" s="140"/>
      <c r="B99" s="145"/>
      <c r="C99" s="2"/>
      <c r="D99" s="2"/>
      <c r="E99" s="41"/>
      <c r="F99" s="146"/>
    </row>
    <row r="100" spans="1:6" ht="17.25" customHeight="1" x14ac:dyDescent="0.2">
      <c r="A100" s="140"/>
      <c r="B100" s="145"/>
      <c r="C100" s="2"/>
      <c r="D100" s="2"/>
      <c r="E100" s="20"/>
      <c r="F100" s="146"/>
    </row>
    <row r="101" spans="1:6" ht="18" customHeight="1" x14ac:dyDescent="0.2">
      <c r="A101" s="140"/>
      <c r="B101" s="145"/>
      <c r="C101" s="2"/>
      <c r="D101" s="2"/>
      <c r="E101" s="20"/>
      <c r="F101" s="146"/>
    </row>
    <row r="102" spans="1:6" ht="26.25" hidden="1" customHeight="1" x14ac:dyDescent="0.2">
      <c r="A102" s="105" t="s">
        <v>27</v>
      </c>
      <c r="B102" s="99" t="s">
        <v>25</v>
      </c>
      <c r="C102" s="110"/>
      <c r="D102" s="110"/>
      <c r="E102" s="110"/>
      <c r="F102" s="112"/>
    </row>
    <row r="103" spans="1:6" ht="25.5" hidden="1" customHeight="1" x14ac:dyDescent="0.2">
      <c r="A103" s="105" t="s">
        <v>29</v>
      </c>
      <c r="B103" s="99" t="s">
        <v>25</v>
      </c>
      <c r="C103" s="110"/>
      <c r="D103" s="110"/>
      <c r="E103" s="110"/>
      <c r="F103" s="111" t="s">
        <v>28</v>
      </c>
    </row>
    <row r="104" spans="1:6" ht="17.25" hidden="1" customHeight="1" x14ac:dyDescent="0.2">
      <c r="A104" s="105"/>
      <c r="B104" s="107"/>
      <c r="C104" s="108"/>
      <c r="D104" s="108"/>
      <c r="E104" s="108"/>
      <c r="F104" s="109"/>
    </row>
    <row r="105" spans="1:6" ht="17.25" hidden="1" customHeight="1" x14ac:dyDescent="0.2">
      <c r="A105" s="105"/>
      <c r="B105" s="107"/>
      <c r="C105" s="108"/>
      <c r="D105" s="108"/>
      <c r="E105" s="108"/>
      <c r="F105" s="109"/>
    </row>
    <row r="106" spans="1:6" ht="19.5" hidden="1" customHeight="1" thickBot="1" x14ac:dyDescent="0.25">
      <c r="A106" s="105" t="s">
        <v>30</v>
      </c>
      <c r="B106" s="113" t="s">
        <v>26</v>
      </c>
      <c r="C106" s="114"/>
      <c r="D106" s="114"/>
      <c r="E106" s="114"/>
      <c r="F106" s="115" t="s">
        <v>28</v>
      </c>
    </row>
    <row r="107" spans="1:6" ht="12.75" customHeight="1" x14ac:dyDescent="0.2">
      <c r="A107" s="106"/>
      <c r="B107" s="116"/>
      <c r="C107" s="117"/>
      <c r="D107" s="117"/>
      <c r="E107" s="117"/>
      <c r="F107" s="117"/>
    </row>
    <row r="108" spans="1:6" ht="12.75" customHeight="1" x14ac:dyDescent="0.2">
      <c r="A108" s="118" t="s">
        <v>141</v>
      </c>
      <c r="B108" s="116"/>
      <c r="C108" s="117"/>
      <c r="D108" s="117"/>
      <c r="E108" s="117"/>
      <c r="F108" s="117"/>
    </row>
    <row r="109" spans="1:6" ht="10.5" customHeight="1" x14ac:dyDescent="0.2">
      <c r="A109" s="75" t="s">
        <v>39</v>
      </c>
      <c r="B109" s="116"/>
      <c r="C109" s="117"/>
      <c r="D109" s="117"/>
      <c r="E109" s="117"/>
      <c r="F109" s="117"/>
    </row>
    <row r="110" spans="1:6" ht="23.45" customHeight="1" x14ac:dyDescent="0.2">
      <c r="A110" s="75"/>
      <c r="B110" s="116"/>
      <c r="C110" s="117"/>
      <c r="D110" s="117"/>
      <c r="E110" s="117"/>
      <c r="F110" s="117"/>
    </row>
    <row r="111" spans="1:6" ht="12.75" customHeight="1" x14ac:dyDescent="0.2">
      <c r="A111" s="118" t="s">
        <v>219</v>
      </c>
      <c r="B111" s="116"/>
      <c r="C111" s="117"/>
      <c r="D111" s="117"/>
      <c r="E111" s="117"/>
      <c r="F111" s="117"/>
    </row>
    <row r="112" spans="1:6" ht="10.5" customHeight="1" x14ac:dyDescent="0.2">
      <c r="A112" s="75" t="s">
        <v>66</v>
      </c>
      <c r="B112" s="116"/>
      <c r="C112" s="117"/>
      <c r="D112" s="117"/>
      <c r="E112" s="117"/>
      <c r="F112" s="117"/>
    </row>
    <row r="113" spans="1:6" ht="12.75" customHeight="1" x14ac:dyDescent="0.2">
      <c r="A113" s="75"/>
      <c r="B113" s="116"/>
      <c r="C113" s="117"/>
      <c r="D113" s="117"/>
      <c r="E113" s="117"/>
      <c r="F113" s="117"/>
    </row>
    <row r="114" spans="1:6" ht="24" customHeight="1" x14ac:dyDescent="0.2">
      <c r="A114" s="75" t="s">
        <v>142</v>
      </c>
      <c r="B114" s="116"/>
      <c r="C114" s="117"/>
      <c r="D114" s="117"/>
      <c r="E114" s="117"/>
      <c r="F114" s="117"/>
    </row>
    <row r="115" spans="1:6" ht="9.75" customHeight="1" x14ac:dyDescent="0.2">
      <c r="A115" s="75" t="s">
        <v>17</v>
      </c>
      <c r="B115" s="116"/>
      <c r="C115" s="117"/>
      <c r="D115" s="117"/>
      <c r="E115" s="117"/>
      <c r="F115" s="117"/>
    </row>
    <row r="116" spans="1:6" ht="27.75" hidden="1" customHeight="1" x14ac:dyDescent="0.2">
      <c r="A116" s="75"/>
      <c r="B116" s="116"/>
      <c r="C116" s="117"/>
      <c r="D116" s="117"/>
      <c r="E116" s="117"/>
      <c r="F116" s="117"/>
    </row>
    <row r="117" spans="1:6" ht="12.75" hidden="1" customHeight="1" x14ac:dyDescent="0.2">
      <c r="A117" s="75" t="s">
        <v>87</v>
      </c>
      <c r="B117" s="116"/>
      <c r="C117" s="117"/>
      <c r="D117" s="117"/>
      <c r="E117" s="117"/>
      <c r="F117" s="117"/>
    </row>
    <row r="118" spans="1:6" ht="12.75" customHeight="1" x14ac:dyDescent="0.2">
      <c r="A118" s="75"/>
      <c r="B118" s="116"/>
      <c r="C118" s="117"/>
      <c r="D118" s="117"/>
      <c r="E118" s="117"/>
      <c r="F118" s="117"/>
    </row>
    <row r="119" spans="1:6" ht="12.75" customHeight="1" x14ac:dyDescent="0.2">
      <c r="A119" s="247" t="s">
        <v>305</v>
      </c>
      <c r="B119" s="247"/>
      <c r="C119" s="117"/>
      <c r="D119" s="117"/>
      <c r="E119" s="117"/>
      <c r="F119" s="117"/>
    </row>
    <row r="120" spans="1:6" ht="12.75" customHeight="1" x14ac:dyDescent="0.2">
      <c r="A120" s="30"/>
      <c r="B120" s="35"/>
      <c r="C120" s="17"/>
      <c r="D120" s="17"/>
      <c r="E120" s="17"/>
      <c r="F120" s="17"/>
    </row>
    <row r="121" spans="1:6" ht="12.75" customHeight="1" x14ac:dyDescent="0.2">
      <c r="A121" s="30"/>
      <c r="B121" s="35"/>
      <c r="C121" s="17"/>
      <c r="D121" s="17"/>
      <c r="E121" s="17"/>
      <c r="F121" s="17"/>
    </row>
    <row r="122" spans="1:6" ht="12.75" customHeight="1" x14ac:dyDescent="0.2">
      <c r="A122" s="30"/>
      <c r="B122" s="35"/>
      <c r="C122" s="17"/>
      <c r="D122" s="17"/>
      <c r="E122" s="17"/>
      <c r="F122" s="17"/>
    </row>
    <row r="123" spans="1:6" ht="22.5" customHeight="1" x14ac:dyDescent="0.2">
      <c r="A123" s="30"/>
      <c r="B123" s="35"/>
      <c r="C123" s="17"/>
      <c r="D123" s="17"/>
      <c r="E123" s="17"/>
      <c r="F123" s="17"/>
    </row>
    <row r="124" spans="1:6" ht="11.25" customHeight="1" x14ac:dyDescent="0.2">
      <c r="A124" s="12"/>
      <c r="B124" s="12"/>
      <c r="C124" s="15"/>
      <c r="D124" s="36"/>
    </row>
    <row r="125" spans="1:6" ht="11.25" customHeight="1" x14ac:dyDescent="0.2">
      <c r="A125" s="12"/>
      <c r="B125" s="12"/>
      <c r="C125" s="15"/>
      <c r="D125" s="36"/>
    </row>
    <row r="126" spans="1:6" ht="11.25" customHeight="1" x14ac:dyDescent="0.2">
      <c r="A126" s="12"/>
      <c r="B126" s="12"/>
      <c r="C126" s="15"/>
      <c r="D126" s="36"/>
    </row>
    <row r="127" spans="1:6" ht="11.25" customHeight="1" x14ac:dyDescent="0.2">
      <c r="A127" s="12"/>
      <c r="B127" s="12"/>
      <c r="C127" s="15"/>
      <c r="D127" s="36"/>
    </row>
    <row r="128" spans="1:6" ht="11.25" customHeight="1" x14ac:dyDescent="0.2">
      <c r="A128" s="12"/>
      <c r="B128" s="12"/>
      <c r="C128" s="15"/>
      <c r="D128" s="36"/>
    </row>
    <row r="129" spans="1:4" ht="11.25" customHeight="1" x14ac:dyDescent="0.2">
      <c r="A129" s="12"/>
      <c r="B129" s="12"/>
      <c r="C129" s="15"/>
      <c r="D129" s="36"/>
    </row>
    <row r="130" spans="1:4" ht="11.25" customHeight="1" x14ac:dyDescent="0.2">
      <c r="A130" s="12"/>
      <c r="B130" s="12"/>
      <c r="C130" s="15"/>
      <c r="D130" s="36"/>
    </row>
    <row r="131" spans="1:4" ht="11.25" customHeight="1" x14ac:dyDescent="0.2">
      <c r="A131" s="12"/>
      <c r="B131" s="12"/>
      <c r="C131" s="15"/>
      <c r="D131" s="36"/>
    </row>
    <row r="132" spans="1:4" ht="11.25" customHeight="1" x14ac:dyDescent="0.2">
      <c r="A132" s="12"/>
      <c r="B132" s="12"/>
      <c r="C132" s="15"/>
      <c r="D132" s="36"/>
    </row>
    <row r="133" spans="1:4" ht="11.25" customHeight="1" x14ac:dyDescent="0.2">
      <c r="A133" s="12"/>
      <c r="B133" s="12"/>
      <c r="C133" s="15"/>
      <c r="D133" s="36"/>
    </row>
    <row r="134" spans="1:4" ht="11.25" customHeight="1" x14ac:dyDescent="0.2">
      <c r="A134" s="12"/>
      <c r="B134" s="12"/>
      <c r="C134" s="15"/>
      <c r="D134" s="36"/>
    </row>
    <row r="135" spans="1:4" ht="11.25" customHeight="1" x14ac:dyDescent="0.2">
      <c r="A135" s="12"/>
      <c r="B135" s="12"/>
      <c r="C135" s="15"/>
      <c r="D135" s="36"/>
    </row>
    <row r="136" spans="1:4" ht="11.25" customHeight="1" x14ac:dyDescent="0.2">
      <c r="A136" s="12"/>
      <c r="B136" s="12"/>
      <c r="C136" s="15"/>
      <c r="D136" s="36"/>
    </row>
    <row r="137" spans="1:4" ht="11.25" customHeight="1" x14ac:dyDescent="0.2">
      <c r="A137" s="12"/>
      <c r="B137" s="12"/>
      <c r="C137" s="15"/>
      <c r="D137" s="36"/>
    </row>
    <row r="138" spans="1:4" ht="11.25" customHeight="1" x14ac:dyDescent="0.2">
      <c r="A138" s="12"/>
      <c r="B138" s="12"/>
      <c r="C138" s="15"/>
      <c r="D138" s="36"/>
    </row>
    <row r="139" spans="1:4" ht="11.25" customHeight="1" x14ac:dyDescent="0.2">
      <c r="A139" s="12"/>
      <c r="B139" s="12"/>
      <c r="C139" s="15"/>
      <c r="D139" s="36"/>
    </row>
    <row r="140" spans="1:4" ht="11.25" customHeight="1" x14ac:dyDescent="0.2">
      <c r="A140" s="12"/>
      <c r="B140" s="12"/>
      <c r="C140" s="15"/>
      <c r="D140" s="36"/>
    </row>
    <row r="141" spans="1:4" ht="11.25" customHeight="1" x14ac:dyDescent="0.2">
      <c r="A141" s="12"/>
      <c r="B141" s="12"/>
      <c r="C141" s="15"/>
      <c r="D141" s="36"/>
    </row>
    <row r="142" spans="1:4" ht="11.25" customHeight="1" x14ac:dyDescent="0.2">
      <c r="A142" s="12"/>
      <c r="B142" s="12"/>
      <c r="C142" s="15"/>
      <c r="D142" s="36"/>
    </row>
    <row r="143" spans="1:4" ht="11.25" customHeight="1" x14ac:dyDescent="0.2">
      <c r="A143" s="12"/>
      <c r="B143" s="12"/>
      <c r="C143" s="15"/>
      <c r="D143" s="36"/>
    </row>
    <row r="144" spans="1:4" ht="23.25" customHeight="1" x14ac:dyDescent="0.2">
      <c r="A144" s="12"/>
    </row>
    <row r="145" spans="1:3" ht="9.9499999999999993" customHeight="1" x14ac:dyDescent="0.2"/>
    <row r="146" spans="1:3" ht="12.75" customHeight="1" x14ac:dyDescent="0.2">
      <c r="A146" s="15"/>
      <c r="B146" s="15"/>
      <c r="C146" s="4"/>
    </row>
  </sheetData>
  <mergeCells count="2">
    <mergeCell ref="A119:B119"/>
    <mergeCell ref="A3:D3"/>
  </mergeCells>
  <phoneticPr fontId="2" type="noConversion"/>
  <printOptions gridLinesSet="0"/>
  <pageMargins left="0.78740157480314965" right="0.59055118110236227" top="0.59055118110236227" bottom="0.59055118110236227" header="0" footer="0"/>
  <pageSetup paperSize="9" scale="97" pageOrder="overThenDown" orientation="portrait" verticalDpi="300" r:id="rId1"/>
  <headerFooter alignWithMargins="0"/>
  <rowBreaks count="1" manualBreakCount="1">
    <brk id="6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201"/>
  <sheetViews>
    <sheetView showGridLines="0" tabSelected="1" topLeftCell="A130" zoomScaleSheetLayoutView="100" workbookViewId="0">
      <selection activeCell="J170" sqref="J170"/>
    </sheetView>
  </sheetViews>
  <sheetFormatPr defaultRowHeight="12.75" x14ac:dyDescent="0.2"/>
  <cols>
    <col min="1" max="1" width="24.85546875" customWidth="1"/>
    <col min="2" max="2" width="5.28515625" customWidth="1"/>
    <col min="3" max="3" width="12.28515625" customWidth="1"/>
    <col min="4" max="4" width="20.5703125" style="57" customWidth="1"/>
    <col min="5" max="5" width="11.7109375" customWidth="1"/>
    <col min="6" max="6" width="12.5703125" customWidth="1"/>
  </cols>
  <sheetData>
    <row r="1" spans="1:6" ht="14.25" customHeight="1" x14ac:dyDescent="0.25">
      <c r="B1" s="22" t="s">
        <v>41</v>
      </c>
      <c r="C1" s="12"/>
      <c r="E1" s="11" t="s">
        <v>36</v>
      </c>
      <c r="F1" s="11"/>
    </row>
    <row r="2" spans="1:6" ht="1.5" customHeight="1" x14ac:dyDescent="0.2">
      <c r="A2" s="21"/>
      <c r="B2" s="21"/>
      <c r="C2" s="13"/>
      <c r="D2" s="61"/>
      <c r="E2" s="14"/>
      <c r="F2" s="14"/>
    </row>
    <row r="3" spans="1:6" x14ac:dyDescent="0.2">
      <c r="A3" s="9"/>
      <c r="B3" s="9" t="s">
        <v>107</v>
      </c>
      <c r="C3" s="9" t="s">
        <v>112</v>
      </c>
      <c r="D3" s="62" t="s">
        <v>53</v>
      </c>
      <c r="E3" s="56"/>
      <c r="F3" s="37" t="s">
        <v>3</v>
      </c>
    </row>
    <row r="4" spans="1:6" x14ac:dyDescent="0.2">
      <c r="A4" s="8"/>
      <c r="B4" s="9" t="s">
        <v>108</v>
      </c>
      <c r="C4" s="9" t="s">
        <v>111</v>
      </c>
      <c r="D4" s="62" t="s">
        <v>52</v>
      </c>
      <c r="E4" s="18" t="s">
        <v>40</v>
      </c>
      <c r="F4" s="7" t="s">
        <v>4</v>
      </c>
    </row>
    <row r="5" spans="1:6" ht="11.25" customHeight="1" x14ac:dyDescent="0.2">
      <c r="A5" s="9" t="s">
        <v>6</v>
      </c>
      <c r="B5" s="9" t="s">
        <v>109</v>
      </c>
      <c r="C5" s="18" t="s">
        <v>112</v>
      </c>
      <c r="D5" s="62" t="s">
        <v>4</v>
      </c>
      <c r="E5" s="7"/>
      <c r="F5" s="7"/>
    </row>
    <row r="6" spans="1:6" ht="9.75" customHeight="1" thickBot="1" x14ac:dyDescent="0.25">
      <c r="A6" s="5">
        <v>1</v>
      </c>
      <c r="B6" s="10">
        <v>2</v>
      </c>
      <c r="C6" s="10">
        <v>3</v>
      </c>
      <c r="D6" s="63" t="s">
        <v>2</v>
      </c>
      <c r="E6" s="6" t="s">
        <v>42</v>
      </c>
      <c r="F6" s="6" t="s">
        <v>43</v>
      </c>
    </row>
    <row r="7" spans="1:6" s="42" customFormat="1" ht="15" customHeight="1" thickBot="1" x14ac:dyDescent="0.25">
      <c r="A7" s="44" t="s">
        <v>143</v>
      </c>
      <c r="B7" s="45"/>
      <c r="C7" s="38"/>
      <c r="D7" s="150">
        <f>D8</f>
        <v>734337.59000000008</v>
      </c>
      <c r="E7" s="150">
        <f>E8</f>
        <v>734337.59000000008</v>
      </c>
      <c r="F7" s="151">
        <f t="shared" ref="F7:F36" si="0">D7-E7</f>
        <v>0</v>
      </c>
    </row>
    <row r="8" spans="1:6" ht="16.5" customHeight="1" x14ac:dyDescent="0.2">
      <c r="A8" s="24" t="s">
        <v>12</v>
      </c>
      <c r="B8" s="33"/>
      <c r="C8" s="43" t="s">
        <v>28</v>
      </c>
      <c r="D8" s="152">
        <f>D9</f>
        <v>734337.59000000008</v>
      </c>
      <c r="E8" s="152">
        <f>E9</f>
        <v>734337.59000000008</v>
      </c>
      <c r="F8" s="153">
        <f t="shared" si="0"/>
        <v>0</v>
      </c>
    </row>
    <row r="9" spans="1:6" ht="16.5" customHeight="1" x14ac:dyDescent="0.2">
      <c r="A9" s="24" t="s">
        <v>7</v>
      </c>
      <c r="B9" s="28"/>
      <c r="C9" s="29"/>
      <c r="D9" s="152">
        <f>D10+D11+D15</f>
        <v>734337.59000000008</v>
      </c>
      <c r="E9" s="152">
        <f>E10+E11+E15</f>
        <v>734337.59000000008</v>
      </c>
      <c r="F9" s="153">
        <f t="shared" si="0"/>
        <v>0</v>
      </c>
    </row>
    <row r="10" spans="1:6" ht="17.45" customHeight="1" x14ac:dyDescent="0.2">
      <c r="A10" s="47" t="s">
        <v>62</v>
      </c>
      <c r="B10" s="28" t="s">
        <v>110</v>
      </c>
      <c r="C10" s="29" t="s">
        <v>145</v>
      </c>
      <c r="D10" s="154">
        <v>564935.17000000004</v>
      </c>
      <c r="E10" s="136">
        <v>564935.17000000004</v>
      </c>
      <c r="F10" s="153">
        <f t="shared" si="0"/>
        <v>0</v>
      </c>
    </row>
    <row r="11" spans="1:6" ht="19.5" customHeight="1" x14ac:dyDescent="0.2">
      <c r="A11" s="47" t="s">
        <v>69</v>
      </c>
      <c r="B11" s="28" t="s">
        <v>144</v>
      </c>
      <c r="C11" s="2" t="s">
        <v>146</v>
      </c>
      <c r="D11" s="154">
        <v>169402.42</v>
      </c>
      <c r="E11" s="136">
        <v>169402.42</v>
      </c>
      <c r="F11" s="155">
        <f t="shared" si="0"/>
        <v>0</v>
      </c>
    </row>
    <row r="12" spans="1:6" s="42" customFormat="1" ht="13.9" hidden="1" customHeight="1" thickBot="1" x14ac:dyDescent="0.25">
      <c r="A12" s="44" t="s">
        <v>167</v>
      </c>
      <c r="B12" s="45"/>
      <c r="C12" s="38"/>
      <c r="D12" s="150">
        <f>D13</f>
        <v>0</v>
      </c>
      <c r="E12" s="150">
        <f>E13</f>
        <v>0</v>
      </c>
      <c r="F12" s="151">
        <f t="shared" ref="F12:F18" si="1">D12-E12</f>
        <v>0</v>
      </c>
    </row>
    <row r="13" spans="1:6" ht="13.9" hidden="1" customHeight="1" thickBot="1" x14ac:dyDescent="0.25">
      <c r="A13" s="24" t="s">
        <v>12</v>
      </c>
      <c r="B13" s="33"/>
      <c r="C13" s="43" t="s">
        <v>28</v>
      </c>
      <c r="D13" s="152">
        <f>D14</f>
        <v>0</v>
      </c>
      <c r="E13" s="141">
        <f>E14</f>
        <v>0</v>
      </c>
      <c r="F13" s="153">
        <f t="shared" si="1"/>
        <v>0</v>
      </c>
    </row>
    <row r="14" spans="1:6" ht="13.9" hidden="1" customHeight="1" thickBot="1" x14ac:dyDescent="0.25">
      <c r="A14" s="49" t="s">
        <v>70</v>
      </c>
      <c r="B14" s="48">
        <v>242</v>
      </c>
      <c r="C14" s="54" t="s">
        <v>156</v>
      </c>
      <c r="D14" s="156"/>
      <c r="E14" s="157"/>
      <c r="F14" s="158">
        <f t="shared" si="1"/>
        <v>0</v>
      </c>
    </row>
    <row r="15" spans="1:6" ht="17.25" customHeight="1" thickBot="1" x14ac:dyDescent="0.25">
      <c r="A15" s="226"/>
      <c r="B15" s="70">
        <v>121</v>
      </c>
      <c r="C15" s="65" t="s">
        <v>265</v>
      </c>
      <c r="D15" s="157">
        <v>0</v>
      </c>
      <c r="E15" s="157">
        <v>0</v>
      </c>
      <c r="F15" s="172">
        <f>D15-E15</f>
        <v>0</v>
      </c>
    </row>
    <row r="16" spans="1:6" s="42" customFormat="1" ht="19.5" customHeight="1" thickBot="1" x14ac:dyDescent="0.25">
      <c r="A16" s="44" t="s">
        <v>167</v>
      </c>
      <c r="B16" s="45"/>
      <c r="C16" s="38"/>
      <c r="D16" s="150">
        <f>D17</f>
        <v>90597.89</v>
      </c>
      <c r="E16" s="150">
        <f>E17</f>
        <v>90597.89</v>
      </c>
      <c r="F16" s="151">
        <f t="shared" si="1"/>
        <v>0</v>
      </c>
    </row>
    <row r="17" spans="1:6" ht="17.25" customHeight="1" x14ac:dyDescent="0.2">
      <c r="A17" s="24" t="s">
        <v>12</v>
      </c>
      <c r="B17" s="120"/>
      <c r="C17" s="32"/>
      <c r="D17" s="208">
        <f>D18</f>
        <v>90597.89</v>
      </c>
      <c r="E17" s="208">
        <f>E18</f>
        <v>90597.89</v>
      </c>
      <c r="F17" s="155">
        <f t="shared" si="1"/>
        <v>0</v>
      </c>
    </row>
    <row r="18" spans="1:6" ht="18" customHeight="1" thickBot="1" x14ac:dyDescent="0.25">
      <c r="A18" s="47" t="s">
        <v>70</v>
      </c>
      <c r="B18" s="48">
        <v>242</v>
      </c>
      <c r="C18" s="54" t="s">
        <v>156</v>
      </c>
      <c r="D18" s="156">
        <v>90597.89</v>
      </c>
      <c r="E18" s="157">
        <v>90597.89</v>
      </c>
      <c r="F18" s="158">
        <f t="shared" si="1"/>
        <v>0</v>
      </c>
    </row>
    <row r="19" spans="1:6" s="42" customFormat="1" ht="18.75" customHeight="1" thickBot="1" x14ac:dyDescent="0.25">
      <c r="A19" s="44" t="s">
        <v>147</v>
      </c>
      <c r="B19" s="45"/>
      <c r="C19" s="38"/>
      <c r="D19" s="150">
        <f>D20</f>
        <v>1575793.4900000002</v>
      </c>
      <c r="E19" s="150">
        <f>E20</f>
        <v>1575793.4900000002</v>
      </c>
      <c r="F19" s="151">
        <f t="shared" si="0"/>
        <v>0</v>
      </c>
    </row>
    <row r="20" spans="1:6" ht="18" customHeight="1" x14ac:dyDescent="0.2">
      <c r="A20" s="24" t="s">
        <v>12</v>
      </c>
      <c r="B20" s="33"/>
      <c r="C20" s="43" t="s">
        <v>28</v>
      </c>
      <c r="D20" s="152">
        <f>D21+D27+D32+D42</f>
        <v>1575793.4900000002</v>
      </c>
      <c r="E20" s="141">
        <f>E21+E27+E32+E42</f>
        <v>1575793.4900000002</v>
      </c>
      <c r="F20" s="153">
        <f t="shared" si="0"/>
        <v>0</v>
      </c>
    </row>
    <row r="21" spans="1:6" ht="18.75" customHeight="1" x14ac:dyDescent="0.2">
      <c r="A21" s="24" t="s">
        <v>7</v>
      </c>
      <c r="B21" s="28"/>
      <c r="C21" s="29" t="s">
        <v>61</v>
      </c>
      <c r="D21" s="152">
        <f>D22+D24+D26</f>
        <v>1388276.5900000003</v>
      </c>
      <c r="E21" s="141">
        <f>E22+E24+E26</f>
        <v>1388276.5900000003</v>
      </c>
      <c r="F21" s="153">
        <f t="shared" si="0"/>
        <v>0</v>
      </c>
    </row>
    <row r="22" spans="1:6" ht="16.5" customHeight="1" x14ac:dyDescent="0.2">
      <c r="A22" s="47" t="s">
        <v>62</v>
      </c>
      <c r="B22" s="28" t="s">
        <v>110</v>
      </c>
      <c r="C22" s="29" t="s">
        <v>145</v>
      </c>
      <c r="D22" s="154">
        <v>1067943.1100000001</v>
      </c>
      <c r="E22" s="136">
        <v>1067943.1100000001</v>
      </c>
      <c r="F22" s="153">
        <f t="shared" si="0"/>
        <v>0</v>
      </c>
    </row>
    <row r="23" spans="1:6" ht="15" hidden="1" customHeight="1" x14ac:dyDescent="0.2">
      <c r="A23" s="47" t="s">
        <v>63</v>
      </c>
      <c r="B23" s="28" t="s">
        <v>113</v>
      </c>
      <c r="C23" s="2" t="s">
        <v>89</v>
      </c>
      <c r="D23" s="154"/>
      <c r="E23" s="136"/>
      <c r="F23" s="153">
        <f t="shared" si="0"/>
        <v>0</v>
      </c>
    </row>
    <row r="24" spans="1:6" ht="18.75" customHeight="1" x14ac:dyDescent="0.2">
      <c r="A24" s="47" t="s">
        <v>69</v>
      </c>
      <c r="B24" s="28" t="s">
        <v>144</v>
      </c>
      <c r="C24" s="2" t="s">
        <v>146</v>
      </c>
      <c r="D24" s="154">
        <v>316544.36</v>
      </c>
      <c r="E24" s="136">
        <v>316544.36</v>
      </c>
      <c r="F24" s="153">
        <f t="shared" si="0"/>
        <v>0</v>
      </c>
    </row>
    <row r="25" spans="1:6" ht="15" hidden="1" customHeight="1" x14ac:dyDescent="0.2">
      <c r="A25" s="47" t="s">
        <v>128</v>
      </c>
      <c r="B25" s="48">
        <v>122</v>
      </c>
      <c r="C25" s="2" t="s">
        <v>89</v>
      </c>
      <c r="D25" s="154"/>
      <c r="E25" s="136"/>
      <c r="F25" s="153">
        <f>D25-E25</f>
        <v>0</v>
      </c>
    </row>
    <row r="26" spans="1:6" ht="17.25" customHeight="1" x14ac:dyDescent="0.2">
      <c r="A26" s="47"/>
      <c r="B26" s="48">
        <v>121</v>
      </c>
      <c r="C26" s="2" t="s">
        <v>260</v>
      </c>
      <c r="D26" s="154">
        <v>3789.12</v>
      </c>
      <c r="E26" s="154">
        <v>3789.12</v>
      </c>
      <c r="F26" s="153">
        <f>D26-E26</f>
        <v>0</v>
      </c>
    </row>
    <row r="27" spans="1:6" ht="14.45" customHeight="1" x14ac:dyDescent="0.2">
      <c r="A27" s="24" t="s">
        <v>12</v>
      </c>
      <c r="B27" s="48">
        <v>242</v>
      </c>
      <c r="C27" s="2"/>
      <c r="D27" s="152">
        <f>D28+D29+D30+D31</f>
        <v>76584.27</v>
      </c>
      <c r="E27" s="152">
        <f>E28+E29+E30+E31</f>
        <v>76584.27</v>
      </c>
      <c r="F27" s="153">
        <f>D27-E27</f>
        <v>0</v>
      </c>
    </row>
    <row r="28" spans="1:6" ht="15" customHeight="1" x14ac:dyDescent="0.2">
      <c r="A28" s="47" t="s">
        <v>67</v>
      </c>
      <c r="B28" s="48">
        <v>242</v>
      </c>
      <c r="C28" s="2" t="s">
        <v>148</v>
      </c>
      <c r="D28" s="154">
        <v>6087.27</v>
      </c>
      <c r="E28" s="154">
        <v>6087.27</v>
      </c>
      <c r="F28" s="153">
        <f t="shared" ref="F28:F33" si="2">D28-E28</f>
        <v>0</v>
      </c>
    </row>
    <row r="29" spans="1:6" ht="15" customHeight="1" x14ac:dyDescent="0.2">
      <c r="A29" s="47" t="s">
        <v>68</v>
      </c>
      <c r="B29" s="48">
        <v>242</v>
      </c>
      <c r="C29" s="2" t="s">
        <v>152</v>
      </c>
      <c r="D29" s="154">
        <v>7250</v>
      </c>
      <c r="E29" s="136">
        <v>7250</v>
      </c>
      <c r="F29" s="153">
        <f t="shared" si="2"/>
        <v>0</v>
      </c>
    </row>
    <row r="30" spans="1:6" ht="16.5" customHeight="1" x14ac:dyDescent="0.2">
      <c r="A30" s="47" t="s">
        <v>251</v>
      </c>
      <c r="B30" s="48">
        <v>242</v>
      </c>
      <c r="C30" s="2" t="s">
        <v>196</v>
      </c>
      <c r="D30" s="154">
        <v>47597</v>
      </c>
      <c r="E30" s="154">
        <v>47597</v>
      </c>
      <c r="F30" s="153">
        <f>D30-E30</f>
        <v>0</v>
      </c>
    </row>
    <row r="31" spans="1:6" ht="18" customHeight="1" x14ac:dyDescent="0.2">
      <c r="A31" s="47"/>
      <c r="B31" s="48">
        <v>242</v>
      </c>
      <c r="C31" s="2" t="s">
        <v>159</v>
      </c>
      <c r="D31" s="154">
        <v>15650</v>
      </c>
      <c r="E31" s="154">
        <v>15650</v>
      </c>
      <c r="F31" s="153">
        <f>D31-E31</f>
        <v>0</v>
      </c>
    </row>
    <row r="32" spans="1:6" ht="15" customHeight="1" x14ac:dyDescent="0.2">
      <c r="A32" s="24" t="s">
        <v>12</v>
      </c>
      <c r="B32" s="48">
        <v>244</v>
      </c>
      <c r="C32" s="2"/>
      <c r="D32" s="152">
        <f>D33+D36+D37+D38+D39</f>
        <v>108932.63</v>
      </c>
      <c r="E32" s="152">
        <f>E33+E36+E39+E37+E38</f>
        <v>108932.63</v>
      </c>
      <c r="F32" s="153">
        <f t="shared" si="2"/>
        <v>0</v>
      </c>
    </row>
    <row r="33" spans="1:11" s="53" customFormat="1" ht="13.9" customHeight="1" x14ac:dyDescent="0.2">
      <c r="A33" s="58" t="s">
        <v>242</v>
      </c>
      <c r="B33" s="59"/>
      <c r="C33" s="52" t="s">
        <v>115</v>
      </c>
      <c r="D33" s="159">
        <f>D34+D35</f>
        <v>19734</v>
      </c>
      <c r="E33" s="160">
        <f>E34+E35</f>
        <v>19734</v>
      </c>
      <c r="F33" s="161">
        <f t="shared" si="2"/>
        <v>0</v>
      </c>
    </row>
    <row r="34" spans="1:11" ht="15" customHeight="1" x14ac:dyDescent="0.2">
      <c r="A34" s="47" t="s">
        <v>151</v>
      </c>
      <c r="B34" s="48">
        <v>244</v>
      </c>
      <c r="C34" s="2" t="s">
        <v>149</v>
      </c>
      <c r="D34" s="154">
        <v>4000</v>
      </c>
      <c r="E34" s="136">
        <v>4000</v>
      </c>
      <c r="F34" s="153">
        <f t="shared" si="0"/>
        <v>0</v>
      </c>
    </row>
    <row r="35" spans="1:11" ht="15" customHeight="1" x14ac:dyDescent="0.2">
      <c r="A35" s="58" t="s">
        <v>79</v>
      </c>
      <c r="B35" s="48">
        <v>247</v>
      </c>
      <c r="C35" s="2" t="s">
        <v>90</v>
      </c>
      <c r="D35" s="154">
        <v>15734</v>
      </c>
      <c r="E35" s="136">
        <v>15734</v>
      </c>
      <c r="F35" s="153">
        <f t="shared" si="0"/>
        <v>0</v>
      </c>
    </row>
    <row r="36" spans="1:11" ht="17.25" customHeight="1" x14ac:dyDescent="0.2">
      <c r="A36" s="47" t="s">
        <v>68</v>
      </c>
      <c r="B36" s="48">
        <v>244</v>
      </c>
      <c r="C36" s="2" t="s">
        <v>152</v>
      </c>
      <c r="D36" s="154">
        <v>0</v>
      </c>
      <c r="E36" s="136">
        <v>0</v>
      </c>
      <c r="F36" s="153">
        <f t="shared" si="0"/>
        <v>0</v>
      </c>
    </row>
    <row r="37" spans="1:11" ht="16.5" customHeight="1" x14ac:dyDescent="0.2">
      <c r="A37" s="47" t="s">
        <v>70</v>
      </c>
      <c r="B37" s="48">
        <v>244</v>
      </c>
      <c r="C37" s="54" t="s">
        <v>156</v>
      </c>
      <c r="D37" s="156">
        <v>22281</v>
      </c>
      <c r="E37" s="157">
        <v>22281</v>
      </c>
      <c r="F37" s="158">
        <f t="shared" ref="F37:F41" si="3">D37-E37</f>
        <v>0</v>
      </c>
    </row>
    <row r="38" spans="1:11" s="191" customFormat="1" ht="15" customHeight="1" x14ac:dyDescent="0.2">
      <c r="A38" s="190" t="s">
        <v>197</v>
      </c>
      <c r="B38" s="48">
        <v>244</v>
      </c>
      <c r="C38" s="54" t="s">
        <v>198</v>
      </c>
      <c r="D38" s="156">
        <v>8441.6299999999992</v>
      </c>
      <c r="E38" s="156">
        <v>8441.6299999999992</v>
      </c>
      <c r="F38" s="158">
        <f>D38-E38</f>
        <v>0</v>
      </c>
      <c r="G38" s="42"/>
      <c r="H38" s="42"/>
      <c r="I38" s="42"/>
      <c r="J38" s="42"/>
      <c r="K38" s="42"/>
    </row>
    <row r="39" spans="1:11" ht="18" customHeight="1" x14ac:dyDescent="0.2">
      <c r="A39" s="24" t="s">
        <v>12</v>
      </c>
      <c r="B39" s="60"/>
      <c r="C39" s="52" t="s">
        <v>117</v>
      </c>
      <c r="D39" s="159">
        <f>D40+D41</f>
        <v>58476</v>
      </c>
      <c r="E39" s="159">
        <f>E40+E41</f>
        <v>58476</v>
      </c>
      <c r="F39" s="161">
        <f t="shared" si="3"/>
        <v>0</v>
      </c>
      <c r="G39" s="229"/>
      <c r="H39" s="42"/>
      <c r="I39" s="42"/>
      <c r="J39" s="42"/>
      <c r="K39" s="42"/>
    </row>
    <row r="40" spans="1:11" ht="15.75" customHeight="1" x14ac:dyDescent="0.2">
      <c r="A40" s="66" t="s">
        <v>80</v>
      </c>
      <c r="B40" s="72">
        <v>244</v>
      </c>
      <c r="C40" s="20" t="s">
        <v>199</v>
      </c>
      <c r="D40" s="136">
        <v>36232</v>
      </c>
      <c r="E40" s="136">
        <v>36232</v>
      </c>
      <c r="F40" s="158">
        <f t="shared" si="3"/>
        <v>0</v>
      </c>
    </row>
    <row r="41" spans="1:11" ht="16.5" customHeight="1" x14ac:dyDescent="0.2">
      <c r="A41" s="47" t="s">
        <v>195</v>
      </c>
      <c r="B41" s="60">
        <v>244</v>
      </c>
      <c r="C41" s="2" t="s">
        <v>196</v>
      </c>
      <c r="D41" s="154">
        <v>22244</v>
      </c>
      <c r="E41" s="136">
        <v>22244</v>
      </c>
      <c r="F41" s="153">
        <f t="shared" si="3"/>
        <v>0</v>
      </c>
    </row>
    <row r="42" spans="1:11" s="42" customFormat="1" ht="19.5" customHeight="1" thickBot="1" x14ac:dyDescent="0.25">
      <c r="A42" s="195" t="s">
        <v>178</v>
      </c>
      <c r="B42" s="64">
        <v>853</v>
      </c>
      <c r="C42" s="119" t="s">
        <v>212</v>
      </c>
      <c r="D42" s="167">
        <v>2000</v>
      </c>
      <c r="E42" s="168">
        <v>2000</v>
      </c>
      <c r="F42" s="169">
        <f>D42-E42</f>
        <v>0</v>
      </c>
    </row>
    <row r="43" spans="1:11" s="42" customFormat="1" ht="19.5" customHeight="1" thickBot="1" x14ac:dyDescent="0.25">
      <c r="A43" s="44" t="s">
        <v>279</v>
      </c>
      <c r="B43" s="39"/>
      <c r="C43" s="38"/>
      <c r="D43" s="197">
        <f>D44+D45</f>
        <v>386959.47000000003</v>
      </c>
      <c r="E43" s="198">
        <f>E44+E45</f>
        <v>386959.47000000003</v>
      </c>
      <c r="F43" s="151">
        <f>D43-E43</f>
        <v>0</v>
      </c>
    </row>
    <row r="44" spans="1:11" s="42" customFormat="1" ht="19.5" customHeight="1" x14ac:dyDescent="0.2">
      <c r="A44" s="190"/>
      <c r="B44" s="60">
        <v>121</v>
      </c>
      <c r="C44" s="2" t="s">
        <v>145</v>
      </c>
      <c r="D44" s="154">
        <v>297203.71000000002</v>
      </c>
      <c r="E44" s="136">
        <v>297203.71000000002</v>
      </c>
      <c r="F44" s="153">
        <f>D44-E44</f>
        <v>0</v>
      </c>
      <c r="G44"/>
    </row>
    <row r="45" spans="1:11" s="42" customFormat="1" ht="19.5" customHeight="1" thickBot="1" x14ac:dyDescent="0.25">
      <c r="A45" s="232"/>
      <c r="B45" s="209">
        <v>129</v>
      </c>
      <c r="C45" s="69" t="s">
        <v>146</v>
      </c>
      <c r="D45" s="200">
        <v>89755.76</v>
      </c>
      <c r="E45" s="233">
        <v>89755.76</v>
      </c>
      <c r="F45" s="175">
        <f>D45-E45</f>
        <v>0</v>
      </c>
      <c r="G45"/>
    </row>
    <row r="46" spans="1:11" ht="18" customHeight="1" thickBot="1" x14ac:dyDescent="0.25">
      <c r="A46" s="51" t="s">
        <v>302</v>
      </c>
      <c r="B46" s="39"/>
      <c r="C46" s="38"/>
      <c r="D46" s="197">
        <f>D47+D48</f>
        <v>25250</v>
      </c>
      <c r="E46" s="198">
        <f>E47+E48</f>
        <v>25250</v>
      </c>
      <c r="F46" s="151">
        <f>D46-E46</f>
        <v>0</v>
      </c>
    </row>
    <row r="47" spans="1:11" ht="17.25" customHeight="1" x14ac:dyDescent="0.2">
      <c r="A47" s="49" t="s">
        <v>243</v>
      </c>
      <c r="B47" s="120">
        <v>121</v>
      </c>
      <c r="C47" s="32" t="s">
        <v>145</v>
      </c>
      <c r="D47" s="165">
        <v>19393.240000000002</v>
      </c>
      <c r="E47" s="166">
        <v>19393.240000000002</v>
      </c>
      <c r="F47" s="155">
        <f t="shared" ref="F47:F48" si="4">D47-E47</f>
        <v>0</v>
      </c>
    </row>
    <row r="48" spans="1:11" ht="17.25" customHeight="1" thickBot="1" x14ac:dyDescent="0.25">
      <c r="A48" s="246"/>
      <c r="B48" s="245">
        <v>129</v>
      </c>
      <c r="C48" s="243" t="s">
        <v>146</v>
      </c>
      <c r="D48" s="244">
        <v>5856.76</v>
      </c>
      <c r="E48" s="244">
        <v>5856.76</v>
      </c>
      <c r="F48" s="172">
        <f t="shared" si="4"/>
        <v>0</v>
      </c>
    </row>
    <row r="49" spans="1:7" ht="15" customHeight="1" thickBot="1" x14ac:dyDescent="0.25">
      <c r="A49" s="44" t="s">
        <v>155</v>
      </c>
      <c r="B49" s="68"/>
      <c r="C49" s="38"/>
      <c r="D49" s="150">
        <f t="shared" ref="D49:E51" si="5">D50</f>
        <v>0</v>
      </c>
      <c r="E49" s="171">
        <f t="shared" si="5"/>
        <v>0</v>
      </c>
      <c r="F49" s="151">
        <f t="shared" ref="F49:F55" si="6">D49-E49</f>
        <v>0</v>
      </c>
    </row>
    <row r="50" spans="1:7" ht="17.25" customHeight="1" x14ac:dyDescent="0.2">
      <c r="A50" s="24" t="s">
        <v>12</v>
      </c>
      <c r="B50" s="48"/>
      <c r="C50" s="2"/>
      <c r="D50" s="152">
        <f t="shared" si="5"/>
        <v>0</v>
      </c>
      <c r="E50" s="152">
        <f t="shared" si="5"/>
        <v>0</v>
      </c>
      <c r="F50" s="153">
        <f t="shared" si="6"/>
        <v>0</v>
      </c>
      <c r="G50" s="42"/>
    </row>
    <row r="51" spans="1:7" ht="15" customHeight="1" x14ac:dyDescent="0.2">
      <c r="A51" s="24" t="s">
        <v>7</v>
      </c>
      <c r="B51" s="48"/>
      <c r="C51" s="2" t="s">
        <v>74</v>
      </c>
      <c r="D51" s="152">
        <f t="shared" si="5"/>
        <v>0</v>
      </c>
      <c r="E51" s="152">
        <f t="shared" si="5"/>
        <v>0</v>
      </c>
      <c r="F51" s="153">
        <f t="shared" si="6"/>
        <v>0</v>
      </c>
      <c r="G51" s="42"/>
    </row>
    <row r="52" spans="1:7" s="42" customFormat="1" ht="19.5" customHeight="1" thickBot="1" x14ac:dyDescent="0.25">
      <c r="A52" s="47" t="s">
        <v>71</v>
      </c>
      <c r="B52" s="48">
        <v>870</v>
      </c>
      <c r="C52" s="2" t="s">
        <v>213</v>
      </c>
      <c r="D52" s="154">
        <v>0</v>
      </c>
      <c r="E52" s="136">
        <v>0</v>
      </c>
      <c r="F52" s="153">
        <f t="shared" si="6"/>
        <v>0</v>
      </c>
    </row>
    <row r="53" spans="1:7" s="42" customFormat="1" ht="15" customHeight="1" thickBot="1" x14ac:dyDescent="0.25">
      <c r="A53" s="44" t="s">
        <v>256</v>
      </c>
      <c r="B53" s="39"/>
      <c r="C53" s="38"/>
      <c r="D53" s="223">
        <f>D54</f>
        <v>10300</v>
      </c>
      <c r="E53" s="224">
        <f>E54</f>
        <v>10300</v>
      </c>
      <c r="F53" s="151">
        <f>D53-E53</f>
        <v>0</v>
      </c>
      <c r="G53"/>
    </row>
    <row r="54" spans="1:7" s="42" customFormat="1" ht="15" customHeight="1" thickBot="1" x14ac:dyDescent="0.25">
      <c r="A54" s="225" t="s">
        <v>261</v>
      </c>
      <c r="B54" s="219">
        <v>853</v>
      </c>
      <c r="C54" s="220" t="s">
        <v>257</v>
      </c>
      <c r="D54" s="221">
        <v>10300</v>
      </c>
      <c r="E54" s="222">
        <v>10300</v>
      </c>
      <c r="F54" s="176">
        <f>D54-E54</f>
        <v>0</v>
      </c>
      <c r="G54"/>
    </row>
    <row r="55" spans="1:7" ht="18.75" customHeight="1" thickBot="1" x14ac:dyDescent="0.25">
      <c r="A55" s="44" t="s">
        <v>258</v>
      </c>
      <c r="B55" s="45"/>
      <c r="C55" s="38"/>
      <c r="D55" s="150">
        <f>D56</f>
        <v>154226.47</v>
      </c>
      <c r="E55" s="171">
        <f>E56</f>
        <v>154226.47</v>
      </c>
      <c r="F55" s="151">
        <f t="shared" si="6"/>
        <v>0</v>
      </c>
    </row>
    <row r="56" spans="1:7" ht="15" customHeight="1" x14ac:dyDescent="0.2">
      <c r="A56" s="24" t="s">
        <v>12</v>
      </c>
      <c r="B56" s="48"/>
      <c r="C56" s="2"/>
      <c r="D56" s="152">
        <f>D57+D62+D63+D64+D67+D66+D65</f>
        <v>154226.47</v>
      </c>
      <c r="E56" s="152">
        <f>E57+E62+E63+E64+E67+E66</f>
        <v>154226.47</v>
      </c>
      <c r="F56" s="153">
        <f>D56-E56</f>
        <v>0</v>
      </c>
    </row>
    <row r="57" spans="1:7" ht="18.75" customHeight="1" x14ac:dyDescent="0.2">
      <c r="A57" s="24" t="s">
        <v>7</v>
      </c>
      <c r="B57" s="48">
        <v>240</v>
      </c>
      <c r="C57" s="2"/>
      <c r="D57" s="152">
        <f>D58+D59+D60+D61</f>
        <v>84348</v>
      </c>
      <c r="E57" s="152">
        <f>E58+E59+E60+E61</f>
        <v>84348</v>
      </c>
      <c r="F57" s="153">
        <f>D57-E57</f>
        <v>0</v>
      </c>
    </row>
    <row r="58" spans="1:7" ht="15" customHeight="1" x14ac:dyDescent="0.2">
      <c r="A58" s="47" t="s">
        <v>70</v>
      </c>
      <c r="B58" s="48">
        <v>244</v>
      </c>
      <c r="C58" s="2" t="s">
        <v>156</v>
      </c>
      <c r="D58" s="154">
        <v>45000</v>
      </c>
      <c r="E58" s="136">
        <v>45000</v>
      </c>
      <c r="F58" s="153">
        <f t="shared" ref="F58:F62" si="7">D58-E58</f>
        <v>0</v>
      </c>
    </row>
    <row r="59" spans="1:7" ht="15" customHeight="1" x14ac:dyDescent="0.2">
      <c r="A59" s="47" t="s">
        <v>214</v>
      </c>
      <c r="B59" s="48">
        <v>244</v>
      </c>
      <c r="C59" s="2" t="s">
        <v>152</v>
      </c>
      <c r="D59" s="154">
        <v>39348</v>
      </c>
      <c r="E59" s="136">
        <v>39348</v>
      </c>
      <c r="F59" s="153">
        <f>D59-E59</f>
        <v>0</v>
      </c>
    </row>
    <row r="60" spans="1:7" ht="15" customHeight="1" x14ac:dyDescent="0.2">
      <c r="A60" s="47"/>
      <c r="B60" s="48">
        <v>244</v>
      </c>
      <c r="C60" s="2" t="s">
        <v>280</v>
      </c>
      <c r="D60" s="154">
        <v>0</v>
      </c>
      <c r="E60" s="136">
        <v>0</v>
      </c>
      <c r="F60" s="153">
        <f>D60-E60</f>
        <v>0</v>
      </c>
    </row>
    <row r="61" spans="1:7" ht="15" customHeight="1" x14ac:dyDescent="0.2">
      <c r="A61" s="47"/>
      <c r="B61" s="48">
        <v>244</v>
      </c>
      <c r="C61" s="2" t="s">
        <v>216</v>
      </c>
      <c r="D61" s="154">
        <v>0</v>
      </c>
      <c r="E61" s="136">
        <v>0</v>
      </c>
      <c r="F61" s="153">
        <f>D61-E61</f>
        <v>0</v>
      </c>
    </row>
    <row r="62" spans="1:7" ht="16.899999999999999" customHeight="1" x14ac:dyDescent="0.2">
      <c r="A62" s="47" t="s">
        <v>114</v>
      </c>
      <c r="B62" s="48">
        <v>851</v>
      </c>
      <c r="C62" s="2" t="s">
        <v>184</v>
      </c>
      <c r="D62" s="154">
        <v>68397</v>
      </c>
      <c r="E62" s="136">
        <v>68397</v>
      </c>
      <c r="F62" s="153">
        <f t="shared" si="7"/>
        <v>0</v>
      </c>
    </row>
    <row r="63" spans="1:7" ht="19.5" customHeight="1" x14ac:dyDescent="0.2">
      <c r="A63" s="24" t="s">
        <v>248</v>
      </c>
      <c r="B63" s="48">
        <v>851</v>
      </c>
      <c r="C63" s="2" t="s">
        <v>247</v>
      </c>
      <c r="D63" s="207">
        <v>622</v>
      </c>
      <c r="E63" s="213">
        <v>622</v>
      </c>
      <c r="F63" s="153">
        <f>D63-E63</f>
        <v>0</v>
      </c>
    </row>
    <row r="64" spans="1:7" ht="16.5" customHeight="1" x14ac:dyDescent="0.2">
      <c r="A64" s="47" t="s">
        <v>154</v>
      </c>
      <c r="B64" s="48">
        <v>852</v>
      </c>
      <c r="C64" s="2" t="s">
        <v>185</v>
      </c>
      <c r="D64" s="154">
        <v>537</v>
      </c>
      <c r="E64" s="136">
        <v>537</v>
      </c>
      <c r="F64" s="153">
        <f t="shared" ref="F64:F65" si="8">D64-E64</f>
        <v>0</v>
      </c>
    </row>
    <row r="65" spans="1:9" ht="17.25" customHeight="1" x14ac:dyDescent="0.2">
      <c r="A65" s="49"/>
      <c r="B65" s="189">
        <v>852</v>
      </c>
      <c r="C65" s="2" t="s">
        <v>281</v>
      </c>
      <c r="D65" s="154">
        <v>0</v>
      </c>
      <c r="E65" s="136">
        <v>0</v>
      </c>
      <c r="F65" s="162">
        <f t="shared" si="8"/>
        <v>0</v>
      </c>
    </row>
    <row r="66" spans="1:9" ht="15.75" customHeight="1" x14ac:dyDescent="0.2">
      <c r="A66" s="49"/>
      <c r="B66" s="189">
        <v>853</v>
      </c>
      <c r="C66" s="65" t="s">
        <v>270</v>
      </c>
      <c r="D66" s="157">
        <v>72.31</v>
      </c>
      <c r="E66" s="157">
        <v>72.31</v>
      </c>
      <c r="F66" s="162">
        <f t="shared" ref="F66:F73" si="9">D66-E66</f>
        <v>0</v>
      </c>
      <c r="G66" s="231"/>
    </row>
    <row r="67" spans="1:9" ht="15.75" customHeight="1" thickBot="1" x14ac:dyDescent="0.25">
      <c r="A67" s="49" t="s">
        <v>232</v>
      </c>
      <c r="B67" s="189">
        <v>853</v>
      </c>
      <c r="C67" s="137" t="s">
        <v>252</v>
      </c>
      <c r="D67" s="166">
        <v>250.16</v>
      </c>
      <c r="E67" s="166">
        <v>250.16</v>
      </c>
      <c r="F67" s="179">
        <f t="shared" si="9"/>
        <v>0</v>
      </c>
    </row>
    <row r="68" spans="1:9" ht="15.75" customHeight="1" thickBot="1" x14ac:dyDescent="0.25">
      <c r="A68" s="44" t="s">
        <v>278</v>
      </c>
      <c r="B68" s="230"/>
      <c r="C68" s="194"/>
      <c r="D68" s="198">
        <f>D69</f>
        <v>0</v>
      </c>
      <c r="E68" s="198">
        <f>E69</f>
        <v>0</v>
      </c>
      <c r="F68" s="171">
        <f>D68-E68</f>
        <v>0</v>
      </c>
      <c r="G68" s="42"/>
    </row>
    <row r="69" spans="1:9" ht="15.75" customHeight="1" thickBot="1" x14ac:dyDescent="0.25">
      <c r="A69" s="49"/>
      <c r="B69" s="189">
        <v>244</v>
      </c>
      <c r="C69" s="137" t="s">
        <v>156</v>
      </c>
      <c r="D69" s="166">
        <v>0</v>
      </c>
      <c r="E69" s="166">
        <v>0</v>
      </c>
      <c r="F69" s="179">
        <f>D69-E69</f>
        <v>0</v>
      </c>
      <c r="G69" s="42"/>
    </row>
    <row r="70" spans="1:9" ht="15.75" customHeight="1" thickBot="1" x14ac:dyDescent="0.25">
      <c r="A70" s="44" t="s">
        <v>282</v>
      </c>
      <c r="B70" s="230"/>
      <c r="C70" s="194"/>
      <c r="D70" s="198">
        <f>D71</f>
        <v>100000</v>
      </c>
      <c r="E70" s="198">
        <f>E71</f>
        <v>100000</v>
      </c>
      <c r="F70" s="171">
        <f>D70-E70</f>
        <v>0</v>
      </c>
      <c r="G70" s="42"/>
    </row>
    <row r="71" spans="1:9" ht="15.75" customHeight="1" thickBot="1" x14ac:dyDescent="0.25">
      <c r="A71" s="49"/>
      <c r="B71" s="189">
        <v>244</v>
      </c>
      <c r="C71" s="137" t="s">
        <v>156</v>
      </c>
      <c r="D71" s="166">
        <v>100000</v>
      </c>
      <c r="E71" s="166">
        <v>100000</v>
      </c>
      <c r="F71" s="179">
        <f>D71-E71</f>
        <v>0</v>
      </c>
      <c r="G71" s="42"/>
    </row>
    <row r="72" spans="1:9" ht="18" customHeight="1" thickBot="1" x14ac:dyDescent="0.25">
      <c r="A72" s="218" t="s">
        <v>222</v>
      </c>
      <c r="B72" s="39"/>
      <c r="C72" s="194"/>
      <c r="D72" s="227">
        <f>D73</f>
        <v>515860</v>
      </c>
      <c r="E72" s="198">
        <f>E73</f>
        <v>515860</v>
      </c>
      <c r="F72" s="171">
        <f t="shared" si="9"/>
        <v>0</v>
      </c>
      <c r="G72" s="42"/>
    </row>
    <row r="73" spans="1:9" ht="17.25" customHeight="1" thickBot="1" x14ac:dyDescent="0.25">
      <c r="A73" s="49" t="s">
        <v>223</v>
      </c>
      <c r="B73" s="189">
        <v>247</v>
      </c>
      <c r="C73" s="32" t="s">
        <v>150</v>
      </c>
      <c r="D73" s="165">
        <v>515860</v>
      </c>
      <c r="E73" s="166">
        <v>515860</v>
      </c>
      <c r="F73" s="174">
        <f t="shared" si="9"/>
        <v>0</v>
      </c>
      <c r="I73" s="42"/>
    </row>
    <row r="74" spans="1:9" s="42" customFormat="1" ht="22.5" customHeight="1" thickBot="1" x14ac:dyDescent="0.25">
      <c r="A74" s="218" t="s">
        <v>208</v>
      </c>
      <c r="B74" s="45"/>
      <c r="C74" s="38"/>
      <c r="D74" s="150">
        <f>D75</f>
        <v>129815</v>
      </c>
      <c r="E74" s="171">
        <f>E75</f>
        <v>129815</v>
      </c>
      <c r="F74" s="151">
        <f t="shared" ref="F74:F78" si="10">D74-E74</f>
        <v>0</v>
      </c>
      <c r="G74"/>
    </row>
    <row r="75" spans="1:9" s="42" customFormat="1" ht="15" customHeight="1" x14ac:dyDescent="0.2">
      <c r="A75" s="24" t="s">
        <v>12</v>
      </c>
      <c r="B75" s="33"/>
      <c r="C75" s="43" t="s">
        <v>28</v>
      </c>
      <c r="D75" s="152">
        <f>D76</f>
        <v>129815</v>
      </c>
      <c r="E75" s="141">
        <f>E76</f>
        <v>129815</v>
      </c>
      <c r="F75" s="153">
        <f t="shared" si="10"/>
        <v>0</v>
      </c>
      <c r="G75"/>
    </row>
    <row r="76" spans="1:9" s="42" customFormat="1" ht="18" customHeight="1" x14ac:dyDescent="0.2">
      <c r="A76" s="24" t="s">
        <v>7</v>
      </c>
      <c r="B76" s="28"/>
      <c r="C76" s="29" t="s">
        <v>61</v>
      </c>
      <c r="D76" s="152">
        <f>D77+D78+D79</f>
        <v>129815</v>
      </c>
      <c r="E76" s="141">
        <f>E77+E78</f>
        <v>129815</v>
      </c>
      <c r="F76" s="153">
        <f t="shared" si="10"/>
        <v>0</v>
      </c>
      <c r="G76"/>
    </row>
    <row r="77" spans="1:9" s="42" customFormat="1" ht="17.25" customHeight="1" x14ac:dyDescent="0.2">
      <c r="A77" s="47" t="s">
        <v>62</v>
      </c>
      <c r="B77" s="28" t="s">
        <v>110</v>
      </c>
      <c r="C77" s="29" t="s">
        <v>145</v>
      </c>
      <c r="D77" s="154">
        <v>99720.04</v>
      </c>
      <c r="E77" s="136">
        <v>99720.04</v>
      </c>
      <c r="F77" s="153">
        <f t="shared" si="10"/>
        <v>0</v>
      </c>
      <c r="G77"/>
      <c r="I77"/>
    </row>
    <row r="78" spans="1:9" ht="15" customHeight="1" thickBot="1" x14ac:dyDescent="0.25">
      <c r="A78" s="49" t="s">
        <v>69</v>
      </c>
      <c r="B78" s="31" t="s">
        <v>144</v>
      </c>
      <c r="C78" s="32" t="s">
        <v>146</v>
      </c>
      <c r="D78" s="165">
        <v>30094.959999999999</v>
      </c>
      <c r="E78" s="166">
        <v>30094.959999999999</v>
      </c>
      <c r="F78" s="155">
        <f t="shared" si="10"/>
        <v>0</v>
      </c>
    </row>
    <row r="79" spans="1:9" ht="15" customHeight="1" thickBot="1" x14ac:dyDescent="0.25">
      <c r="A79" s="214"/>
      <c r="B79" s="45" t="s">
        <v>133</v>
      </c>
      <c r="C79" s="38" t="s">
        <v>199</v>
      </c>
      <c r="D79" s="234">
        <v>0</v>
      </c>
      <c r="E79" s="235">
        <v>0</v>
      </c>
      <c r="F79" s="151">
        <f>D79-E79</f>
        <v>0</v>
      </c>
    </row>
    <row r="80" spans="1:9" ht="18" customHeight="1" thickBot="1" x14ac:dyDescent="0.25">
      <c r="A80" s="44" t="s">
        <v>283</v>
      </c>
      <c r="B80" s="39"/>
      <c r="C80" s="38"/>
      <c r="D80" s="197">
        <f>D81+D82</f>
        <v>22000</v>
      </c>
      <c r="E80" s="198">
        <f>E81+E82</f>
        <v>22000</v>
      </c>
      <c r="F80" s="151">
        <f>D80-E80</f>
        <v>0</v>
      </c>
    </row>
    <row r="81" spans="1:7" ht="18" customHeight="1" x14ac:dyDescent="0.2">
      <c r="A81" s="190"/>
      <c r="B81" s="60">
        <v>244</v>
      </c>
      <c r="C81" s="2" t="s">
        <v>280</v>
      </c>
      <c r="D81" s="154">
        <v>14000</v>
      </c>
      <c r="E81" s="136">
        <v>14000</v>
      </c>
      <c r="F81" s="153">
        <f>D81-E81</f>
        <v>0</v>
      </c>
    </row>
    <row r="82" spans="1:7" ht="18" customHeight="1" thickBot="1" x14ac:dyDescent="0.25">
      <c r="A82" s="49"/>
      <c r="B82" s="120">
        <v>244</v>
      </c>
      <c r="C82" s="32" t="s">
        <v>199</v>
      </c>
      <c r="D82" s="165">
        <v>8000</v>
      </c>
      <c r="E82" s="166">
        <v>8000</v>
      </c>
      <c r="F82" s="155">
        <f>D82-E82</f>
        <v>0</v>
      </c>
    </row>
    <row r="83" spans="1:7" ht="18" customHeight="1" thickBot="1" x14ac:dyDescent="0.25">
      <c r="A83" s="44" t="s">
        <v>250</v>
      </c>
      <c r="B83" s="45"/>
      <c r="C83" s="38"/>
      <c r="D83" s="150">
        <f>D84</f>
        <v>1682.12</v>
      </c>
      <c r="E83" s="171">
        <f>E84</f>
        <v>1682.12</v>
      </c>
      <c r="F83" s="151">
        <f t="shared" ref="F83" si="11">D83-E83</f>
        <v>0</v>
      </c>
    </row>
    <row r="84" spans="1:7" ht="15" customHeight="1" x14ac:dyDescent="0.2">
      <c r="A84" s="24" t="s">
        <v>12</v>
      </c>
      <c r="B84" s="48"/>
      <c r="C84" s="2"/>
      <c r="D84" s="152">
        <f>D86+D88+D85+D87</f>
        <v>1682.12</v>
      </c>
      <c r="E84" s="152">
        <f>E86+E88+E85+E87</f>
        <v>1682.12</v>
      </c>
      <c r="F84" s="153">
        <f>D84-E84</f>
        <v>0</v>
      </c>
    </row>
    <row r="85" spans="1:7" ht="15" customHeight="1" x14ac:dyDescent="0.2">
      <c r="A85" s="24"/>
      <c r="B85" s="48">
        <v>244</v>
      </c>
      <c r="C85" s="2" t="s">
        <v>262</v>
      </c>
      <c r="D85" s="207">
        <v>0</v>
      </c>
      <c r="E85" s="207">
        <v>0</v>
      </c>
      <c r="F85" s="153">
        <f>D85-E85</f>
        <v>0</v>
      </c>
    </row>
    <row r="86" spans="1:7" ht="19.5" customHeight="1" x14ac:dyDescent="0.2">
      <c r="A86" s="24" t="s">
        <v>255</v>
      </c>
      <c r="B86" s="48">
        <v>244</v>
      </c>
      <c r="C86" s="2" t="s">
        <v>263</v>
      </c>
      <c r="D86" s="207">
        <v>0</v>
      </c>
      <c r="E86" s="207">
        <v>0</v>
      </c>
      <c r="F86" s="153">
        <f>D86-E86</f>
        <v>0</v>
      </c>
    </row>
    <row r="87" spans="1:7" ht="19.5" customHeight="1" x14ac:dyDescent="0.2">
      <c r="A87" s="24"/>
      <c r="B87" s="48">
        <v>244</v>
      </c>
      <c r="C87" s="2" t="s">
        <v>275</v>
      </c>
      <c r="D87" s="207">
        <v>798.12</v>
      </c>
      <c r="E87" s="207">
        <v>798.12</v>
      </c>
      <c r="F87" s="153">
        <f>D87-E87</f>
        <v>0</v>
      </c>
    </row>
    <row r="88" spans="1:7" ht="16.5" customHeight="1" thickBot="1" x14ac:dyDescent="0.25">
      <c r="A88" s="239" t="s">
        <v>80</v>
      </c>
      <c r="B88" s="64">
        <v>244</v>
      </c>
      <c r="C88" s="32" t="s">
        <v>199</v>
      </c>
      <c r="D88" s="165">
        <v>884</v>
      </c>
      <c r="E88" s="166">
        <v>884</v>
      </c>
      <c r="F88" s="155">
        <f t="shared" ref="F88" si="12">D88-E88</f>
        <v>0</v>
      </c>
    </row>
    <row r="89" spans="1:7" ht="16.5" customHeight="1" thickBot="1" x14ac:dyDescent="0.25">
      <c r="A89" s="44" t="s">
        <v>287</v>
      </c>
      <c r="B89" s="39"/>
      <c r="C89" s="38"/>
      <c r="D89" s="197">
        <f>D90</f>
        <v>100000</v>
      </c>
      <c r="E89" s="197">
        <f>E90</f>
        <v>100000</v>
      </c>
      <c r="F89" s="151">
        <f>D89-E89</f>
        <v>0</v>
      </c>
      <c r="G89" s="42"/>
    </row>
    <row r="90" spans="1:7" ht="16.5" customHeight="1" x14ac:dyDescent="0.2">
      <c r="A90" s="240"/>
      <c r="B90" s="219">
        <v>244</v>
      </c>
      <c r="C90" s="220" t="s">
        <v>288</v>
      </c>
      <c r="D90" s="221">
        <v>100000</v>
      </c>
      <c r="E90" s="221">
        <v>100000</v>
      </c>
      <c r="F90" s="176">
        <f>D90-E90</f>
        <v>0</v>
      </c>
    </row>
    <row r="91" spans="1:7" ht="16.5" customHeight="1" x14ac:dyDescent="0.2">
      <c r="A91" s="190"/>
      <c r="B91" s="60"/>
      <c r="C91" s="2"/>
      <c r="D91" s="154"/>
      <c r="E91" s="154"/>
      <c r="F91" s="153"/>
    </row>
    <row r="92" spans="1:7" ht="16.149999999999999" customHeight="1" thickBot="1" x14ac:dyDescent="0.25">
      <c r="A92" s="183" t="s">
        <v>206</v>
      </c>
      <c r="B92" s="68"/>
      <c r="C92" s="69"/>
      <c r="D92" s="212">
        <f>D93</f>
        <v>1000</v>
      </c>
      <c r="E92" s="212">
        <f>E93</f>
        <v>1000</v>
      </c>
      <c r="F92" s="175">
        <f t="shared" ref="F92:F101" si="13">D92-E92</f>
        <v>0</v>
      </c>
    </row>
    <row r="93" spans="1:7" ht="18" customHeight="1" x14ac:dyDescent="0.2">
      <c r="A93" s="24" t="s">
        <v>12</v>
      </c>
      <c r="B93" s="33"/>
      <c r="C93" s="2"/>
      <c r="D93" s="199">
        <f>D94</f>
        <v>1000</v>
      </c>
      <c r="E93" s="199">
        <f>E94</f>
        <v>1000</v>
      </c>
      <c r="F93" s="141">
        <f t="shared" si="13"/>
        <v>0</v>
      </c>
    </row>
    <row r="94" spans="1:7" ht="18" customHeight="1" thickBot="1" x14ac:dyDescent="0.25">
      <c r="A94" s="49" t="s">
        <v>224</v>
      </c>
      <c r="B94" s="236" t="s">
        <v>116</v>
      </c>
      <c r="C94" s="32" t="s">
        <v>225</v>
      </c>
      <c r="D94" s="165">
        <v>1000</v>
      </c>
      <c r="E94" s="165">
        <v>1000</v>
      </c>
      <c r="F94" s="155">
        <f t="shared" si="13"/>
        <v>0</v>
      </c>
    </row>
    <row r="95" spans="1:7" ht="18" customHeight="1" thickBot="1" x14ac:dyDescent="0.25">
      <c r="A95" s="44" t="s">
        <v>286</v>
      </c>
      <c r="B95" s="45"/>
      <c r="C95" s="38"/>
      <c r="D95" s="234">
        <f>D96+D97</f>
        <v>6079.79</v>
      </c>
      <c r="E95" s="234">
        <f>E96+E97</f>
        <v>6079.79</v>
      </c>
      <c r="F95" s="151">
        <f>D95-E95</f>
        <v>0</v>
      </c>
    </row>
    <row r="96" spans="1:7" ht="18" customHeight="1" x14ac:dyDescent="0.2">
      <c r="A96" s="190"/>
      <c r="B96" s="33" t="s">
        <v>168</v>
      </c>
      <c r="C96" s="2" t="s">
        <v>234</v>
      </c>
      <c r="D96" s="154">
        <v>4669.57</v>
      </c>
      <c r="E96" s="154">
        <v>4669.57</v>
      </c>
      <c r="F96" s="153">
        <f>D96-E96</f>
        <v>0</v>
      </c>
    </row>
    <row r="97" spans="1:9" ht="18" customHeight="1" thickBot="1" x14ac:dyDescent="0.25">
      <c r="A97" s="49"/>
      <c r="B97" s="68" t="s">
        <v>169</v>
      </c>
      <c r="C97" s="69" t="s">
        <v>235</v>
      </c>
      <c r="D97" s="200">
        <v>1410.22</v>
      </c>
      <c r="E97" s="200">
        <v>1410.22</v>
      </c>
      <c r="F97" s="175">
        <f>D97-E97</f>
        <v>0</v>
      </c>
    </row>
    <row r="98" spans="1:9" ht="18" customHeight="1" thickBot="1" x14ac:dyDescent="0.25">
      <c r="A98" s="44" t="s">
        <v>285</v>
      </c>
      <c r="B98" s="45"/>
      <c r="C98" s="38"/>
      <c r="D98" s="150">
        <f>D99</f>
        <v>42377</v>
      </c>
      <c r="E98" s="150">
        <f>E99</f>
        <v>42377</v>
      </c>
      <c r="F98" s="151">
        <f t="shared" si="13"/>
        <v>0</v>
      </c>
    </row>
    <row r="99" spans="1:9" ht="18" customHeight="1" x14ac:dyDescent="0.2">
      <c r="A99" s="24" t="s">
        <v>12</v>
      </c>
      <c r="B99" s="33"/>
      <c r="C99" s="43" t="s">
        <v>28</v>
      </c>
      <c r="D99" s="152">
        <f>D100+D101</f>
        <v>42377</v>
      </c>
      <c r="E99" s="152">
        <f>E100+E101</f>
        <v>42377</v>
      </c>
      <c r="F99" s="153">
        <f t="shared" si="13"/>
        <v>0</v>
      </c>
    </row>
    <row r="100" spans="1:9" ht="18" customHeight="1" x14ac:dyDescent="0.2">
      <c r="A100" s="47" t="s">
        <v>62</v>
      </c>
      <c r="B100" s="28" t="s">
        <v>168</v>
      </c>
      <c r="C100" s="29" t="s">
        <v>145</v>
      </c>
      <c r="D100" s="154">
        <v>32547.61</v>
      </c>
      <c r="E100" s="136">
        <v>32547.61</v>
      </c>
      <c r="F100" s="153">
        <f t="shared" si="13"/>
        <v>0</v>
      </c>
    </row>
    <row r="101" spans="1:9" ht="16.149999999999999" customHeight="1" thickBot="1" x14ac:dyDescent="0.25">
      <c r="A101" s="47" t="s">
        <v>69</v>
      </c>
      <c r="B101" s="28" t="s">
        <v>169</v>
      </c>
      <c r="C101" s="29" t="s">
        <v>146</v>
      </c>
      <c r="D101" s="154">
        <v>9829.39</v>
      </c>
      <c r="E101" s="136">
        <v>9829.39</v>
      </c>
      <c r="F101" s="153">
        <f t="shared" si="13"/>
        <v>0</v>
      </c>
    </row>
    <row r="102" spans="1:9" ht="13.9" customHeight="1" thickBot="1" x14ac:dyDescent="0.25">
      <c r="A102" s="44" t="s">
        <v>284</v>
      </c>
      <c r="B102" s="45"/>
      <c r="C102" s="38"/>
      <c r="D102" s="150">
        <f>D103</f>
        <v>10614.01</v>
      </c>
      <c r="E102" s="150">
        <f>E103</f>
        <v>10614.01</v>
      </c>
      <c r="F102" s="151">
        <f t="shared" ref="F102:F104" si="14">D102-E102</f>
        <v>0</v>
      </c>
    </row>
    <row r="103" spans="1:9" ht="14.45" customHeight="1" x14ac:dyDescent="0.2">
      <c r="A103" s="24" t="s">
        <v>12</v>
      </c>
      <c r="B103" s="33"/>
      <c r="C103" s="43" t="s">
        <v>28</v>
      </c>
      <c r="D103" s="152">
        <f>D104+D105</f>
        <v>10614.01</v>
      </c>
      <c r="E103" s="152">
        <f>E104+E105</f>
        <v>10614.01</v>
      </c>
      <c r="F103" s="153">
        <f t="shared" si="14"/>
        <v>0</v>
      </c>
    </row>
    <row r="104" spans="1:9" ht="16.5" customHeight="1" x14ac:dyDescent="0.2">
      <c r="A104" s="47" t="s">
        <v>62</v>
      </c>
      <c r="B104" s="28" t="s">
        <v>168</v>
      </c>
      <c r="C104" s="29" t="s">
        <v>145</v>
      </c>
      <c r="D104" s="154">
        <v>8152.09</v>
      </c>
      <c r="E104" s="136">
        <v>8152.09</v>
      </c>
      <c r="F104" s="153">
        <f t="shared" si="14"/>
        <v>0</v>
      </c>
      <c r="I104" s="42"/>
    </row>
    <row r="105" spans="1:9" s="42" customFormat="1" ht="15" customHeight="1" thickBot="1" x14ac:dyDescent="0.25">
      <c r="A105" s="47" t="s">
        <v>69</v>
      </c>
      <c r="B105" s="28" t="s">
        <v>169</v>
      </c>
      <c r="C105" s="29" t="s">
        <v>146</v>
      </c>
      <c r="D105" s="154">
        <v>2461.92</v>
      </c>
      <c r="E105" s="136">
        <v>2461.92</v>
      </c>
      <c r="F105" s="153">
        <f t="shared" ref="F105" si="15">D105-E105</f>
        <v>0</v>
      </c>
      <c r="G105"/>
    </row>
    <row r="106" spans="1:9" s="42" customFormat="1" ht="15" customHeight="1" thickBot="1" x14ac:dyDescent="0.25">
      <c r="A106" s="51" t="s">
        <v>157</v>
      </c>
      <c r="B106" s="45"/>
      <c r="C106" s="50"/>
      <c r="D106" s="150">
        <f>D107</f>
        <v>2986.5</v>
      </c>
      <c r="E106" s="150">
        <f>E107</f>
        <v>2986.5</v>
      </c>
      <c r="F106" s="151">
        <f>D106-E106</f>
        <v>0</v>
      </c>
      <c r="G106"/>
      <c r="I106"/>
    </row>
    <row r="107" spans="1:9" ht="16.149999999999999" customHeight="1" x14ac:dyDescent="0.2">
      <c r="A107" s="196" t="s">
        <v>12</v>
      </c>
      <c r="B107" s="33"/>
      <c r="C107" s="43"/>
      <c r="D107" s="152">
        <f>D108+D109</f>
        <v>2986.5</v>
      </c>
      <c r="E107" s="152">
        <f>E108+E109</f>
        <v>2986.5</v>
      </c>
      <c r="F107" s="141">
        <f>D107-E107</f>
        <v>0</v>
      </c>
    </row>
    <row r="108" spans="1:9" ht="16.5" customHeight="1" x14ac:dyDescent="0.2">
      <c r="A108" s="47" t="s">
        <v>62</v>
      </c>
      <c r="B108" s="33" t="s">
        <v>168</v>
      </c>
      <c r="C108" s="43" t="s">
        <v>145</v>
      </c>
      <c r="D108" s="154">
        <v>2293.79</v>
      </c>
      <c r="E108" s="136">
        <v>2293.79</v>
      </c>
      <c r="F108" s="153">
        <f t="shared" ref="F108:F109" si="16">D108-E108</f>
        <v>0</v>
      </c>
    </row>
    <row r="109" spans="1:9" ht="20.25" customHeight="1" thickBot="1" x14ac:dyDescent="0.25">
      <c r="A109" s="47" t="s">
        <v>69</v>
      </c>
      <c r="B109" s="28" t="s">
        <v>169</v>
      </c>
      <c r="C109" s="29" t="s">
        <v>146</v>
      </c>
      <c r="D109" s="154">
        <v>692.71</v>
      </c>
      <c r="E109" s="136">
        <v>692.71</v>
      </c>
      <c r="F109" s="153">
        <f t="shared" si="16"/>
        <v>0</v>
      </c>
      <c r="G109" s="42"/>
    </row>
    <row r="110" spans="1:9" ht="17.25" customHeight="1" thickBot="1" x14ac:dyDescent="0.25">
      <c r="A110" s="51" t="s">
        <v>233</v>
      </c>
      <c r="B110" s="39"/>
      <c r="C110" s="38"/>
      <c r="D110" s="197">
        <f>D111+D112</f>
        <v>0</v>
      </c>
      <c r="E110" s="197">
        <f>E111+E112</f>
        <v>0</v>
      </c>
      <c r="F110" s="151">
        <f t="shared" ref="F110:F116" si="17">D110-E110</f>
        <v>0</v>
      </c>
    </row>
    <row r="111" spans="1:9" ht="17.25" customHeight="1" x14ac:dyDescent="0.2">
      <c r="A111" s="47" t="s">
        <v>62</v>
      </c>
      <c r="B111" s="60">
        <v>111</v>
      </c>
      <c r="C111" s="2" t="s">
        <v>234</v>
      </c>
      <c r="D111" s="154">
        <v>0</v>
      </c>
      <c r="E111" s="154">
        <v>0</v>
      </c>
      <c r="F111" s="153">
        <f t="shared" si="17"/>
        <v>0</v>
      </c>
    </row>
    <row r="112" spans="1:9" ht="18.75" customHeight="1" thickBot="1" x14ac:dyDescent="0.25">
      <c r="A112" s="49" t="s">
        <v>69</v>
      </c>
      <c r="B112" s="64">
        <v>119</v>
      </c>
      <c r="C112" s="119" t="s">
        <v>235</v>
      </c>
      <c r="D112" s="167">
        <v>0</v>
      </c>
      <c r="E112" s="167">
        <v>0</v>
      </c>
      <c r="F112" s="169">
        <f t="shared" si="17"/>
        <v>0</v>
      </c>
      <c r="G112" s="53"/>
    </row>
    <row r="113" spans="1:9" ht="18.75" customHeight="1" thickBot="1" x14ac:dyDescent="0.25">
      <c r="A113" s="51" t="s">
        <v>236</v>
      </c>
      <c r="B113" s="39"/>
      <c r="C113" s="38"/>
      <c r="D113" s="197">
        <f>D114</f>
        <v>115966.42</v>
      </c>
      <c r="E113" s="197">
        <f>E114</f>
        <v>115966.42</v>
      </c>
      <c r="F113" s="151">
        <f t="shared" si="17"/>
        <v>0</v>
      </c>
      <c r="G113" s="42"/>
    </row>
    <row r="114" spans="1:9" ht="18.75" customHeight="1" thickBot="1" x14ac:dyDescent="0.25">
      <c r="A114" s="214" t="s">
        <v>239</v>
      </c>
      <c r="B114" s="120">
        <v>811</v>
      </c>
      <c r="C114" s="32" t="s">
        <v>211</v>
      </c>
      <c r="D114" s="165">
        <v>115966.42</v>
      </c>
      <c r="E114" s="165">
        <v>115966.42</v>
      </c>
      <c r="F114" s="155">
        <f t="shared" si="17"/>
        <v>0</v>
      </c>
      <c r="G114" s="42"/>
      <c r="I114" t="s">
        <v>238</v>
      </c>
    </row>
    <row r="115" spans="1:9" ht="16.149999999999999" customHeight="1" thickBot="1" x14ac:dyDescent="0.25">
      <c r="A115" s="51" t="s">
        <v>237</v>
      </c>
      <c r="B115" s="39"/>
      <c r="C115" s="38"/>
      <c r="D115" s="197">
        <v>23884.38</v>
      </c>
      <c r="E115" s="197">
        <f>E116</f>
        <v>23884.38</v>
      </c>
      <c r="F115" s="151">
        <f t="shared" si="17"/>
        <v>0</v>
      </c>
    </row>
    <row r="116" spans="1:9" ht="20.25" customHeight="1" thickBot="1" x14ac:dyDescent="0.25">
      <c r="A116" s="210" t="s">
        <v>239</v>
      </c>
      <c r="B116" s="209">
        <v>811</v>
      </c>
      <c r="C116" s="69" t="s">
        <v>211</v>
      </c>
      <c r="D116" s="200">
        <v>23884.38</v>
      </c>
      <c r="E116" s="200">
        <v>23884.38</v>
      </c>
      <c r="F116" s="175">
        <f t="shared" si="17"/>
        <v>0</v>
      </c>
      <c r="I116" s="42"/>
    </row>
    <row r="117" spans="1:9" s="42" customFormat="1" ht="18" customHeight="1" thickBot="1" x14ac:dyDescent="0.25">
      <c r="A117" s="183" t="s">
        <v>158</v>
      </c>
      <c r="B117" s="68"/>
      <c r="C117" s="69"/>
      <c r="D117" s="173">
        <f t="shared" ref="D117:E117" si="18">D118</f>
        <v>549651</v>
      </c>
      <c r="E117" s="173">
        <f t="shared" si="18"/>
        <v>549651</v>
      </c>
      <c r="F117" s="175">
        <f t="shared" ref="F117:F141" si="19">D117-E117</f>
        <v>0</v>
      </c>
      <c r="G117"/>
      <c r="I117"/>
    </row>
    <row r="118" spans="1:9" ht="15.6" customHeight="1" x14ac:dyDescent="0.2">
      <c r="A118" s="24" t="s">
        <v>12</v>
      </c>
      <c r="B118" s="33"/>
      <c r="C118" s="43" t="s">
        <v>28</v>
      </c>
      <c r="D118" s="152">
        <f>D119+D120+D121+D122+D123+D124</f>
        <v>549651</v>
      </c>
      <c r="E118" s="152">
        <f>E119+E120+E121+E122+E123+E124</f>
        <v>549651</v>
      </c>
      <c r="F118" s="153">
        <f t="shared" si="19"/>
        <v>0</v>
      </c>
    </row>
    <row r="119" spans="1:9" ht="17.25" customHeight="1" x14ac:dyDescent="0.2">
      <c r="A119" s="211" t="s">
        <v>240</v>
      </c>
      <c r="B119" s="59">
        <v>244</v>
      </c>
      <c r="C119" s="52" t="s">
        <v>249</v>
      </c>
      <c r="D119" s="154">
        <v>80464</v>
      </c>
      <c r="E119" s="136">
        <v>80464</v>
      </c>
      <c r="F119" s="161">
        <f t="shared" si="19"/>
        <v>0</v>
      </c>
      <c r="I119" s="53"/>
    </row>
    <row r="120" spans="1:9" s="53" customFormat="1" ht="17.25" customHeight="1" x14ac:dyDescent="0.2">
      <c r="A120" s="185" t="s">
        <v>68</v>
      </c>
      <c r="B120" s="48">
        <v>244</v>
      </c>
      <c r="C120" s="65" t="s">
        <v>152</v>
      </c>
      <c r="D120" s="157">
        <v>173336</v>
      </c>
      <c r="E120" s="157">
        <v>173336</v>
      </c>
      <c r="F120" s="158">
        <f t="shared" si="19"/>
        <v>0</v>
      </c>
      <c r="G120"/>
      <c r="I120"/>
    </row>
    <row r="121" spans="1:9" s="53" customFormat="1" ht="17.25" customHeight="1" x14ac:dyDescent="0.2">
      <c r="A121" s="192" t="s">
        <v>226</v>
      </c>
      <c r="B121" s="64">
        <v>244</v>
      </c>
      <c r="C121" s="193" t="s">
        <v>156</v>
      </c>
      <c r="D121" s="168">
        <v>24500</v>
      </c>
      <c r="E121" s="168">
        <v>24500</v>
      </c>
      <c r="F121" s="169">
        <f t="shared" si="19"/>
        <v>0</v>
      </c>
      <c r="G121"/>
      <c r="I121"/>
    </row>
    <row r="122" spans="1:9" s="53" customFormat="1" ht="17.25" customHeight="1" x14ac:dyDescent="0.2">
      <c r="A122" s="238"/>
      <c r="B122" s="64">
        <v>244</v>
      </c>
      <c r="C122" s="119" t="s">
        <v>159</v>
      </c>
      <c r="D122" s="167">
        <v>261629</v>
      </c>
      <c r="E122" s="167">
        <v>261629</v>
      </c>
      <c r="F122" s="169">
        <f t="shared" si="19"/>
        <v>0</v>
      </c>
      <c r="G122"/>
      <c r="I122"/>
    </row>
    <row r="123" spans="1:9" s="53" customFormat="1" ht="17.25" customHeight="1" x14ac:dyDescent="0.2">
      <c r="A123" s="238"/>
      <c r="B123" s="64">
        <v>244</v>
      </c>
      <c r="C123" s="119" t="s">
        <v>209</v>
      </c>
      <c r="D123" s="167">
        <v>4290</v>
      </c>
      <c r="E123" s="167">
        <v>4290</v>
      </c>
      <c r="F123" s="169">
        <f t="shared" si="19"/>
        <v>0</v>
      </c>
      <c r="G123"/>
      <c r="I123"/>
    </row>
    <row r="124" spans="1:9" ht="15" customHeight="1" thickBot="1" x14ac:dyDescent="0.25">
      <c r="A124" s="237"/>
      <c r="B124" s="70">
        <v>244</v>
      </c>
      <c r="C124" s="23" t="s">
        <v>196</v>
      </c>
      <c r="D124" s="170">
        <v>5432</v>
      </c>
      <c r="E124" s="170">
        <v>5432</v>
      </c>
      <c r="F124" s="172">
        <f t="shared" si="19"/>
        <v>0</v>
      </c>
    </row>
    <row r="125" spans="1:9" ht="15" customHeight="1" thickBot="1" x14ac:dyDescent="0.25">
      <c r="A125" s="183" t="s">
        <v>220</v>
      </c>
      <c r="B125" s="236"/>
      <c r="C125" s="32"/>
      <c r="D125" s="177">
        <f>D126+D128+D130+D129+D127</f>
        <v>102605.2</v>
      </c>
      <c r="E125" s="177">
        <f>E126+E128+E129+E130+E127</f>
        <v>102605.2</v>
      </c>
      <c r="F125" s="155">
        <f t="shared" ref="F125:F129" si="20">D125-E125</f>
        <v>0</v>
      </c>
    </row>
    <row r="126" spans="1:9" ht="15" customHeight="1" x14ac:dyDescent="0.2">
      <c r="A126" s="185" t="s">
        <v>68</v>
      </c>
      <c r="B126" s="28" t="s">
        <v>133</v>
      </c>
      <c r="C126" s="54" t="s">
        <v>152</v>
      </c>
      <c r="D126" s="206">
        <v>23720.2</v>
      </c>
      <c r="E126" s="206">
        <v>23720.2</v>
      </c>
      <c r="F126" s="158">
        <f t="shared" si="20"/>
        <v>0</v>
      </c>
    </row>
    <row r="127" spans="1:9" ht="15" customHeight="1" x14ac:dyDescent="0.2">
      <c r="A127" s="188"/>
      <c r="B127" s="31" t="s">
        <v>133</v>
      </c>
      <c r="C127" s="2" t="s">
        <v>209</v>
      </c>
      <c r="D127" s="207">
        <v>3133</v>
      </c>
      <c r="E127" s="207">
        <v>3133</v>
      </c>
      <c r="F127" s="158">
        <f t="shared" si="20"/>
        <v>0</v>
      </c>
    </row>
    <row r="128" spans="1:9" ht="15" customHeight="1" x14ac:dyDescent="0.2">
      <c r="A128" s="188" t="s">
        <v>227</v>
      </c>
      <c r="B128" s="31" t="s">
        <v>133</v>
      </c>
      <c r="C128" s="2" t="s">
        <v>196</v>
      </c>
      <c r="D128" s="207">
        <v>692</v>
      </c>
      <c r="E128" s="207">
        <v>692</v>
      </c>
      <c r="F128" s="158">
        <f t="shared" si="20"/>
        <v>0</v>
      </c>
    </row>
    <row r="129" spans="1:7" ht="15" customHeight="1" x14ac:dyDescent="0.2">
      <c r="A129" s="188"/>
      <c r="B129" s="31" t="s">
        <v>133</v>
      </c>
      <c r="C129" s="2" t="s">
        <v>273</v>
      </c>
      <c r="D129" s="207">
        <v>20060</v>
      </c>
      <c r="E129" s="207">
        <v>20060</v>
      </c>
      <c r="F129" s="158">
        <f t="shared" si="20"/>
        <v>0</v>
      </c>
    </row>
    <row r="130" spans="1:7" ht="17.25" customHeight="1" x14ac:dyDescent="0.2">
      <c r="A130" s="215" t="s">
        <v>7</v>
      </c>
      <c r="B130" s="28"/>
      <c r="C130" s="2" t="s">
        <v>115</v>
      </c>
      <c r="D130" s="199">
        <f>D131</f>
        <v>55000</v>
      </c>
      <c r="E130" s="199">
        <f>E131</f>
        <v>55000</v>
      </c>
      <c r="F130" s="158">
        <f>F131</f>
        <v>0</v>
      </c>
    </row>
    <row r="131" spans="1:7" ht="15" customHeight="1" thickBot="1" x14ac:dyDescent="0.25">
      <c r="A131" s="205" t="s">
        <v>79</v>
      </c>
      <c r="B131" s="120">
        <v>247</v>
      </c>
      <c r="C131" s="20" t="s">
        <v>90</v>
      </c>
      <c r="D131" s="136">
        <v>55000</v>
      </c>
      <c r="E131" s="136">
        <v>55000</v>
      </c>
      <c r="F131" s="155">
        <f>D131-E131</f>
        <v>0</v>
      </c>
    </row>
    <row r="132" spans="1:7" ht="17.25" customHeight="1" thickBot="1" x14ac:dyDescent="0.25">
      <c r="A132" s="44" t="s">
        <v>246</v>
      </c>
      <c r="B132" s="45"/>
      <c r="C132" s="38"/>
      <c r="D132" s="150">
        <f>D133</f>
        <v>2346506.02</v>
      </c>
      <c r="E132" s="150">
        <f>E133</f>
        <v>2346506.02</v>
      </c>
      <c r="F132" s="151">
        <f>D132-E132</f>
        <v>0</v>
      </c>
    </row>
    <row r="133" spans="1:7" ht="19.5" customHeight="1" x14ac:dyDescent="0.2">
      <c r="A133" s="24" t="s">
        <v>12</v>
      </c>
      <c r="B133" s="33"/>
      <c r="C133" s="43" t="s">
        <v>28</v>
      </c>
      <c r="D133" s="152">
        <f>D134</f>
        <v>2346506.02</v>
      </c>
      <c r="E133" s="152">
        <f>E134</f>
        <v>2346506.02</v>
      </c>
      <c r="F133" s="153">
        <f t="shared" ref="F133" si="21">D133-E133</f>
        <v>0</v>
      </c>
    </row>
    <row r="134" spans="1:7" ht="17.25" customHeight="1" thickBot="1" x14ac:dyDescent="0.25">
      <c r="A134" s="185" t="s">
        <v>68</v>
      </c>
      <c r="B134" s="48">
        <v>244</v>
      </c>
      <c r="C134" s="65" t="s">
        <v>152</v>
      </c>
      <c r="D134" s="157">
        <v>2346506.02</v>
      </c>
      <c r="E134" s="157">
        <v>2346506.02</v>
      </c>
      <c r="F134" s="158">
        <f t="shared" ref="F134" si="22">D134-E134</f>
        <v>0</v>
      </c>
    </row>
    <row r="135" spans="1:7" ht="15" customHeight="1" thickBot="1" x14ac:dyDescent="0.25">
      <c r="A135" s="44" t="s">
        <v>187</v>
      </c>
      <c r="B135" s="45"/>
      <c r="C135" s="38"/>
      <c r="D135" s="150">
        <f>D136</f>
        <v>123500.32</v>
      </c>
      <c r="E135" s="150">
        <f>E136</f>
        <v>123500.32</v>
      </c>
      <c r="F135" s="151">
        <f>D135-E135</f>
        <v>0</v>
      </c>
    </row>
    <row r="136" spans="1:7" ht="16.5" customHeight="1" x14ac:dyDescent="0.2">
      <c r="A136" s="24" t="s">
        <v>12</v>
      </c>
      <c r="B136" s="33"/>
      <c r="C136" s="43" t="s">
        <v>28</v>
      </c>
      <c r="D136" s="152">
        <f>D137</f>
        <v>123500.32</v>
      </c>
      <c r="E136" s="152">
        <f>E137</f>
        <v>123500.32</v>
      </c>
      <c r="F136" s="153">
        <f t="shared" ref="F136:F137" si="23">D136-E136</f>
        <v>0</v>
      </c>
    </row>
    <row r="137" spans="1:7" ht="15" customHeight="1" thickBot="1" x14ac:dyDescent="0.25">
      <c r="A137" s="188" t="s">
        <v>68</v>
      </c>
      <c r="B137" s="48">
        <v>244</v>
      </c>
      <c r="C137" s="65" t="s">
        <v>152</v>
      </c>
      <c r="D137" s="157">
        <v>123500.32</v>
      </c>
      <c r="E137" s="157">
        <v>123500.32</v>
      </c>
      <c r="F137" s="158">
        <f t="shared" si="23"/>
        <v>0</v>
      </c>
    </row>
    <row r="138" spans="1:7" ht="15" customHeight="1" thickBot="1" x14ac:dyDescent="0.25">
      <c r="A138" s="44" t="s">
        <v>245</v>
      </c>
      <c r="B138" s="45"/>
      <c r="C138" s="38"/>
      <c r="D138" s="150">
        <f t="shared" ref="D138:E140" si="24">D139</f>
        <v>1000</v>
      </c>
      <c r="E138" s="171">
        <f>E139</f>
        <v>1000</v>
      </c>
      <c r="F138" s="151">
        <f t="shared" si="19"/>
        <v>0</v>
      </c>
    </row>
    <row r="139" spans="1:7" ht="1.1499999999999999" customHeight="1" x14ac:dyDescent="0.2">
      <c r="A139" s="24" t="s">
        <v>12</v>
      </c>
      <c r="B139" s="33"/>
      <c r="C139" s="43" t="s">
        <v>28</v>
      </c>
      <c r="D139" s="152">
        <f t="shared" si="24"/>
        <v>1000</v>
      </c>
      <c r="E139" s="141">
        <f t="shared" si="24"/>
        <v>1000</v>
      </c>
      <c r="F139" s="153">
        <f t="shared" si="19"/>
        <v>0</v>
      </c>
    </row>
    <row r="140" spans="1:7" ht="18" customHeight="1" x14ac:dyDescent="0.2">
      <c r="A140" s="47" t="s">
        <v>72</v>
      </c>
      <c r="B140" s="48"/>
      <c r="C140" s="2" t="s">
        <v>117</v>
      </c>
      <c r="D140" s="152">
        <f t="shared" si="24"/>
        <v>1000</v>
      </c>
      <c r="E140" s="141">
        <f t="shared" si="24"/>
        <v>1000</v>
      </c>
      <c r="F140" s="153">
        <f t="shared" si="19"/>
        <v>0</v>
      </c>
      <c r="G140" s="42"/>
    </row>
    <row r="141" spans="1:7" ht="19.5" customHeight="1" thickBot="1" x14ac:dyDescent="0.25">
      <c r="A141" s="47" t="s">
        <v>130</v>
      </c>
      <c r="B141" s="48">
        <v>244</v>
      </c>
      <c r="C141" s="2" t="s">
        <v>196</v>
      </c>
      <c r="D141" s="154">
        <v>1000</v>
      </c>
      <c r="E141" s="136">
        <v>1000</v>
      </c>
      <c r="F141" s="153">
        <f t="shared" si="19"/>
        <v>0</v>
      </c>
      <c r="G141" s="42"/>
    </row>
    <row r="142" spans="1:7" ht="18" customHeight="1" thickBot="1" x14ac:dyDescent="0.25">
      <c r="A142" s="44" t="s">
        <v>215</v>
      </c>
      <c r="B142" s="45"/>
      <c r="C142" s="38"/>
      <c r="D142" s="150">
        <f t="shared" ref="D142" si="25">D143</f>
        <v>39691.440000000002</v>
      </c>
      <c r="E142" s="171">
        <f>E143</f>
        <v>39691.440000000002</v>
      </c>
      <c r="F142" s="151">
        <f t="shared" ref="F142:F158" si="26">D142-E142</f>
        <v>0</v>
      </c>
    </row>
    <row r="143" spans="1:7" ht="0.6" customHeight="1" x14ac:dyDescent="0.2">
      <c r="A143" s="24" t="s">
        <v>12</v>
      </c>
      <c r="B143" s="33"/>
      <c r="C143" s="43" t="s">
        <v>28</v>
      </c>
      <c r="D143" s="152">
        <f>D145</f>
        <v>39691.440000000002</v>
      </c>
      <c r="E143" s="141">
        <f>E145</f>
        <v>39691.440000000002</v>
      </c>
      <c r="F143" s="153">
        <f t="shared" si="26"/>
        <v>0</v>
      </c>
    </row>
    <row r="144" spans="1:7" ht="18" customHeight="1" x14ac:dyDescent="0.2">
      <c r="A144" s="24" t="s">
        <v>7</v>
      </c>
      <c r="B144" s="28"/>
      <c r="C144" s="29" t="s">
        <v>216</v>
      </c>
      <c r="D144" s="152">
        <f>D145</f>
        <v>39691.440000000002</v>
      </c>
      <c r="E144" s="141">
        <f t="shared" ref="D144:E154" si="27">E145</f>
        <v>39691.440000000002</v>
      </c>
      <c r="F144" s="153">
        <f t="shared" si="26"/>
        <v>0</v>
      </c>
      <c r="G144" s="42"/>
    </row>
    <row r="145" spans="1:9" ht="18" customHeight="1" thickBot="1" x14ac:dyDescent="0.25">
      <c r="A145" s="47" t="s">
        <v>130</v>
      </c>
      <c r="B145" s="48">
        <v>244</v>
      </c>
      <c r="C145" s="2" t="s">
        <v>228</v>
      </c>
      <c r="D145" s="154">
        <v>39691.440000000002</v>
      </c>
      <c r="E145" s="136">
        <v>39691.440000000002</v>
      </c>
      <c r="F145" s="153">
        <f t="shared" si="26"/>
        <v>0</v>
      </c>
    </row>
    <row r="146" spans="1:9" ht="18" customHeight="1" thickBot="1" x14ac:dyDescent="0.25">
      <c r="A146" s="44" t="s">
        <v>276</v>
      </c>
      <c r="B146" s="45"/>
      <c r="C146" s="38"/>
      <c r="D146" s="150">
        <f t="shared" ref="D146" si="28">D147</f>
        <v>40000</v>
      </c>
      <c r="E146" s="171">
        <f>E147</f>
        <v>40000</v>
      </c>
      <c r="F146" s="151">
        <f t="shared" si="26"/>
        <v>0</v>
      </c>
    </row>
    <row r="147" spans="1:9" ht="15" customHeight="1" x14ac:dyDescent="0.2">
      <c r="A147" s="24" t="s">
        <v>12</v>
      </c>
      <c r="B147" s="33"/>
      <c r="C147" s="43" t="s">
        <v>28</v>
      </c>
      <c r="D147" s="152">
        <f>D148</f>
        <v>40000</v>
      </c>
      <c r="E147" s="141">
        <f>E148</f>
        <v>40000</v>
      </c>
      <c r="F147" s="153">
        <f t="shared" si="26"/>
        <v>0</v>
      </c>
    </row>
    <row r="148" spans="1:9" ht="15" customHeight="1" thickBot="1" x14ac:dyDescent="0.25">
      <c r="A148" s="47" t="s">
        <v>130</v>
      </c>
      <c r="B148" s="48">
        <v>244</v>
      </c>
      <c r="C148" s="2" t="s">
        <v>152</v>
      </c>
      <c r="D148" s="165">
        <v>40000</v>
      </c>
      <c r="E148" s="136">
        <v>40000</v>
      </c>
      <c r="F148" s="153">
        <f t="shared" si="26"/>
        <v>0</v>
      </c>
      <c r="G148" s="42"/>
    </row>
    <row r="149" spans="1:9" ht="20.25" customHeight="1" thickBot="1" x14ac:dyDescent="0.25">
      <c r="A149" s="44" t="s">
        <v>277</v>
      </c>
      <c r="B149" s="60"/>
      <c r="C149" s="2"/>
      <c r="D149" s="198">
        <f>D150</f>
        <v>1000</v>
      </c>
      <c r="E149" s="228">
        <f>E150</f>
        <v>1000</v>
      </c>
      <c r="F149" s="153">
        <f>D149-E149</f>
        <v>0</v>
      </c>
    </row>
    <row r="150" spans="1:9" ht="21" customHeight="1" x14ac:dyDescent="0.2">
      <c r="A150" s="24" t="s">
        <v>12</v>
      </c>
      <c r="B150" s="33"/>
      <c r="C150" s="43" t="s">
        <v>28</v>
      </c>
      <c r="D150" s="152">
        <f>D152</f>
        <v>1000</v>
      </c>
      <c r="E150" s="141">
        <f>E151</f>
        <v>1000</v>
      </c>
      <c r="F150" s="153">
        <f t="shared" ref="F150:F152" si="29">D150-E150</f>
        <v>0</v>
      </c>
    </row>
    <row r="151" spans="1:9" ht="24" customHeight="1" thickBot="1" x14ac:dyDescent="0.25">
      <c r="A151" s="24" t="s">
        <v>7</v>
      </c>
      <c r="B151" s="28" t="s">
        <v>133</v>
      </c>
      <c r="C151" s="29" t="s">
        <v>196</v>
      </c>
      <c r="D151" s="152">
        <f>D152</f>
        <v>1000</v>
      </c>
      <c r="E151" s="141">
        <v>1000</v>
      </c>
      <c r="F151" s="153">
        <f t="shared" si="29"/>
        <v>0</v>
      </c>
    </row>
    <row r="152" spans="1:9" ht="15" hidden="1" customHeight="1" thickBot="1" x14ac:dyDescent="0.25">
      <c r="A152" s="47" t="s">
        <v>130</v>
      </c>
      <c r="B152" s="48">
        <v>244</v>
      </c>
      <c r="C152" s="2" t="s">
        <v>196</v>
      </c>
      <c r="D152" s="154">
        <v>1000</v>
      </c>
      <c r="E152" s="136">
        <v>0</v>
      </c>
      <c r="F152" s="153">
        <f t="shared" si="29"/>
        <v>1000</v>
      </c>
      <c r="I152" s="42"/>
    </row>
    <row r="153" spans="1:9" s="42" customFormat="1" ht="13.9" hidden="1" customHeight="1" thickBot="1" x14ac:dyDescent="0.25">
      <c r="A153" s="44" t="s">
        <v>205</v>
      </c>
      <c r="B153" s="45"/>
      <c r="C153" s="38"/>
      <c r="D153" s="150" t="e">
        <f t="shared" si="27"/>
        <v>#REF!</v>
      </c>
      <c r="E153" s="171">
        <f t="shared" si="27"/>
        <v>0</v>
      </c>
      <c r="F153" s="151" t="e">
        <f t="shared" si="26"/>
        <v>#REF!</v>
      </c>
      <c r="G153"/>
      <c r="I153"/>
    </row>
    <row r="154" spans="1:9" ht="1.5" hidden="1" customHeight="1" thickBot="1" x14ac:dyDescent="0.25">
      <c r="A154" s="24" t="s">
        <v>12</v>
      </c>
      <c r="B154" s="48"/>
      <c r="C154" s="43" t="s">
        <v>28</v>
      </c>
      <c r="D154" s="152" t="e">
        <f>#REF!+#REF!</f>
        <v>#REF!</v>
      </c>
      <c r="E154" s="141">
        <f t="shared" si="27"/>
        <v>0</v>
      </c>
      <c r="F154" s="153" t="e">
        <f t="shared" si="26"/>
        <v>#REF!</v>
      </c>
    </row>
    <row r="155" spans="1:9" ht="20.25" hidden="1" customHeight="1" thickBot="1" x14ac:dyDescent="0.25">
      <c r="A155" s="47" t="s">
        <v>72</v>
      </c>
      <c r="B155" s="48"/>
      <c r="C155" s="2" t="s">
        <v>117</v>
      </c>
      <c r="D155" s="152">
        <f>D156+D157</f>
        <v>0</v>
      </c>
      <c r="E155" s="141">
        <f>E156+E157</f>
        <v>0</v>
      </c>
      <c r="F155" s="153">
        <f t="shared" si="26"/>
        <v>0</v>
      </c>
    </row>
    <row r="156" spans="1:9" ht="15" hidden="1" customHeight="1" thickBot="1" x14ac:dyDescent="0.25">
      <c r="A156" s="47" t="s">
        <v>80</v>
      </c>
      <c r="B156" s="48">
        <v>244</v>
      </c>
      <c r="C156" s="2" t="s">
        <v>81</v>
      </c>
      <c r="D156" s="154"/>
      <c r="E156" s="136"/>
      <c r="F156" s="153">
        <f t="shared" si="26"/>
        <v>0</v>
      </c>
      <c r="I156" s="42"/>
    </row>
    <row r="157" spans="1:9" s="42" customFormat="1" ht="15" hidden="1" customHeight="1" thickBot="1" x14ac:dyDescent="0.25">
      <c r="A157" s="47" t="s">
        <v>73</v>
      </c>
      <c r="B157" s="48">
        <v>244</v>
      </c>
      <c r="C157" s="2" t="s">
        <v>82</v>
      </c>
      <c r="D157" s="154"/>
      <c r="E157" s="136"/>
      <c r="F157" s="153">
        <f t="shared" si="26"/>
        <v>0</v>
      </c>
      <c r="G157"/>
      <c r="I157"/>
    </row>
    <row r="158" spans="1:9" ht="15" hidden="1" customHeight="1" thickBot="1" x14ac:dyDescent="0.25">
      <c r="A158" s="241" t="s">
        <v>129</v>
      </c>
      <c r="B158" s="201"/>
      <c r="C158" s="202"/>
      <c r="D158" s="203" t="e">
        <f>#REF!</f>
        <v>#REF!</v>
      </c>
      <c r="E158" s="242" t="e">
        <f>#REF!</f>
        <v>#REF!</v>
      </c>
      <c r="F158" s="204" t="e">
        <f t="shared" si="26"/>
        <v>#REF!</v>
      </c>
    </row>
    <row r="159" spans="1:9" ht="17.25" customHeight="1" thickBot="1" x14ac:dyDescent="0.25">
      <c r="A159" s="44" t="s">
        <v>204</v>
      </c>
      <c r="B159" s="45"/>
      <c r="C159" s="38"/>
      <c r="D159" s="150">
        <f>D164+D165+D166</f>
        <v>12252</v>
      </c>
      <c r="E159" s="150">
        <f>E164+E165+E166</f>
        <v>12252</v>
      </c>
      <c r="F159" s="151">
        <f>D159-E159</f>
        <v>0</v>
      </c>
    </row>
    <row r="160" spans="1:9" ht="13.15" hidden="1" customHeight="1" x14ac:dyDescent="0.2">
      <c r="A160" s="24" t="s">
        <v>12</v>
      </c>
      <c r="B160" s="33"/>
      <c r="C160" s="43" t="s">
        <v>28</v>
      </c>
      <c r="D160" s="152">
        <f>D162+D165+D166</f>
        <v>17652</v>
      </c>
      <c r="E160" s="152">
        <f>E162+E165+E166</f>
        <v>11652</v>
      </c>
      <c r="F160" s="153">
        <f t="shared" ref="F160:F175" si="30">D160-E160</f>
        <v>6000</v>
      </c>
    </row>
    <row r="161" spans="1:9" ht="16.5" customHeight="1" x14ac:dyDescent="0.2">
      <c r="A161" s="49" t="s">
        <v>7</v>
      </c>
      <c r="B161" s="48"/>
      <c r="C161" s="71" t="s">
        <v>117</v>
      </c>
      <c r="D161" s="163"/>
      <c r="E161" s="163"/>
      <c r="F161" s="164">
        <f t="shared" si="30"/>
        <v>0</v>
      </c>
      <c r="G161" s="42"/>
    </row>
    <row r="162" spans="1:9" ht="4.9000000000000004" hidden="1" customHeight="1" x14ac:dyDescent="0.2">
      <c r="A162" s="182" t="s">
        <v>80</v>
      </c>
      <c r="B162" s="33" t="s">
        <v>133</v>
      </c>
      <c r="C162" s="43" t="s">
        <v>199</v>
      </c>
      <c r="D162" s="154">
        <v>6000</v>
      </c>
      <c r="E162" s="136">
        <v>0</v>
      </c>
      <c r="F162" s="153">
        <f t="shared" si="30"/>
        <v>6000</v>
      </c>
    </row>
    <row r="163" spans="1:9" ht="13.15" hidden="1" customHeight="1" x14ac:dyDescent="0.2">
      <c r="A163" s="47" t="s">
        <v>80</v>
      </c>
      <c r="B163" s="43" t="s">
        <v>133</v>
      </c>
      <c r="C163" s="43" t="s">
        <v>199</v>
      </c>
      <c r="D163" s="154">
        <v>1926</v>
      </c>
      <c r="E163" s="136">
        <v>1926</v>
      </c>
      <c r="F163" s="155">
        <f>D163-E163</f>
        <v>0</v>
      </c>
    </row>
    <row r="164" spans="1:9" ht="19.5" customHeight="1" x14ac:dyDescent="0.2">
      <c r="A164" s="66" t="s">
        <v>290</v>
      </c>
      <c r="B164" s="43" t="s">
        <v>133</v>
      </c>
      <c r="C164" s="43" t="s">
        <v>289</v>
      </c>
      <c r="D164" s="154">
        <v>600</v>
      </c>
      <c r="E164" s="136">
        <v>600</v>
      </c>
      <c r="F164" s="158">
        <f>D164-E164</f>
        <v>0</v>
      </c>
    </row>
    <row r="165" spans="1:9" ht="17.25" customHeight="1" x14ac:dyDescent="0.2">
      <c r="A165" s="49" t="s">
        <v>230</v>
      </c>
      <c r="B165" s="189">
        <v>244</v>
      </c>
      <c r="C165" s="137" t="s">
        <v>209</v>
      </c>
      <c r="D165" s="166">
        <v>5974</v>
      </c>
      <c r="E165" s="166">
        <v>5974</v>
      </c>
      <c r="F165" s="169">
        <f t="shared" si="30"/>
        <v>0</v>
      </c>
      <c r="G165" s="53"/>
    </row>
    <row r="166" spans="1:9" ht="18.75" customHeight="1" thickBot="1" x14ac:dyDescent="0.25">
      <c r="A166" s="217" t="s">
        <v>229</v>
      </c>
      <c r="B166" s="70">
        <v>244</v>
      </c>
      <c r="C166" s="23" t="s">
        <v>196</v>
      </c>
      <c r="D166" s="170">
        <v>5678</v>
      </c>
      <c r="E166" s="170">
        <v>5678</v>
      </c>
      <c r="F166" s="172">
        <f t="shared" si="30"/>
        <v>0</v>
      </c>
      <c r="I166" s="42"/>
    </row>
    <row r="167" spans="1:9" s="42" customFormat="1" ht="18" customHeight="1" thickBot="1" x14ac:dyDescent="0.25">
      <c r="A167" s="51" t="s">
        <v>217</v>
      </c>
      <c r="B167" s="39"/>
      <c r="C167" s="38"/>
      <c r="D167" s="197">
        <f>D168</f>
        <v>398197.97</v>
      </c>
      <c r="E167" s="197">
        <f>E168</f>
        <v>398197.97</v>
      </c>
      <c r="F167" s="151">
        <f>D167-E167</f>
        <v>0</v>
      </c>
      <c r="G167"/>
      <c r="I167"/>
    </row>
    <row r="168" spans="1:9" ht="15" customHeight="1" x14ac:dyDescent="0.2">
      <c r="A168" s="24" t="s">
        <v>12</v>
      </c>
      <c r="B168" s="33"/>
      <c r="C168" s="43"/>
      <c r="D168" s="152">
        <f>D169+D176</f>
        <v>398197.97</v>
      </c>
      <c r="E168" s="152">
        <f>E169+E176</f>
        <v>398197.97</v>
      </c>
      <c r="F168" s="153">
        <f>D168-E168</f>
        <v>0</v>
      </c>
    </row>
    <row r="169" spans="1:9" ht="15" customHeight="1" x14ac:dyDescent="0.2">
      <c r="A169" s="24" t="s">
        <v>7</v>
      </c>
      <c r="B169" s="28" t="s">
        <v>133</v>
      </c>
      <c r="C169" s="29"/>
      <c r="D169" s="152">
        <f>D170+D171+D174+D175</f>
        <v>75383.97</v>
      </c>
      <c r="E169" s="152">
        <f>E170+E171+E174+E175</f>
        <v>75383.97</v>
      </c>
      <c r="F169" s="153">
        <f t="shared" si="30"/>
        <v>0</v>
      </c>
    </row>
    <row r="170" spans="1:9" ht="15" customHeight="1" x14ac:dyDescent="0.2">
      <c r="A170" s="47" t="s">
        <v>88</v>
      </c>
      <c r="B170" s="48">
        <v>244</v>
      </c>
      <c r="C170" s="2" t="s">
        <v>201</v>
      </c>
      <c r="D170" s="154">
        <v>25048.1</v>
      </c>
      <c r="E170" s="154">
        <v>25048.1</v>
      </c>
      <c r="F170" s="153">
        <f t="shared" si="30"/>
        <v>0</v>
      </c>
      <c r="G170" s="42"/>
      <c r="I170" s="42"/>
    </row>
    <row r="171" spans="1:9" s="42" customFormat="1" ht="16.149999999999999" customHeight="1" x14ac:dyDescent="0.2">
      <c r="A171" s="121" t="s">
        <v>85</v>
      </c>
      <c r="B171" s="59"/>
      <c r="C171" s="52" t="s">
        <v>115</v>
      </c>
      <c r="D171" s="159">
        <f>D172+D173</f>
        <v>41335.870000000003</v>
      </c>
      <c r="E171" s="160">
        <f>E172+E173</f>
        <v>41335.870000000003</v>
      </c>
      <c r="F171" s="161">
        <f t="shared" si="30"/>
        <v>0</v>
      </c>
      <c r="G171"/>
      <c r="I171"/>
    </row>
    <row r="172" spans="1:9" ht="15.6" customHeight="1" x14ac:dyDescent="0.2">
      <c r="A172" s="66" t="s">
        <v>83</v>
      </c>
      <c r="B172" s="59">
        <v>247</v>
      </c>
      <c r="C172" s="52" t="s">
        <v>90</v>
      </c>
      <c r="D172" s="154">
        <v>34599.33</v>
      </c>
      <c r="E172" s="136">
        <v>34599.33</v>
      </c>
      <c r="F172" s="161">
        <f t="shared" si="30"/>
        <v>0</v>
      </c>
    </row>
    <row r="173" spans="1:9" ht="15.75" customHeight="1" x14ac:dyDescent="0.2">
      <c r="A173" s="122" t="s">
        <v>151</v>
      </c>
      <c r="B173" s="64">
        <v>244</v>
      </c>
      <c r="C173" s="32" t="s">
        <v>149</v>
      </c>
      <c r="D173" s="157">
        <v>6736.54</v>
      </c>
      <c r="E173" s="157">
        <v>6736.54</v>
      </c>
      <c r="F173" s="158">
        <f t="shared" si="30"/>
        <v>0</v>
      </c>
      <c r="I173" s="53"/>
    </row>
    <row r="174" spans="1:9" s="53" customFormat="1" ht="13.5" customHeight="1" x14ac:dyDescent="0.2">
      <c r="A174" s="47" t="s">
        <v>68</v>
      </c>
      <c r="B174" s="48">
        <v>244</v>
      </c>
      <c r="C174" s="54" t="s">
        <v>152</v>
      </c>
      <c r="D174" s="154">
        <v>0</v>
      </c>
      <c r="E174" s="136">
        <v>0</v>
      </c>
      <c r="F174" s="153">
        <f t="shared" si="30"/>
        <v>0</v>
      </c>
      <c r="G174"/>
      <c r="I174" s="42"/>
    </row>
    <row r="175" spans="1:9" s="42" customFormat="1" ht="18.75" customHeight="1" x14ac:dyDescent="0.2">
      <c r="A175" s="49" t="s">
        <v>104</v>
      </c>
      <c r="B175" s="28" t="s">
        <v>133</v>
      </c>
      <c r="C175" s="29" t="s">
        <v>156</v>
      </c>
      <c r="D175" s="154">
        <v>9000</v>
      </c>
      <c r="E175" s="136">
        <v>9000</v>
      </c>
      <c r="F175" s="153">
        <f t="shared" si="30"/>
        <v>0</v>
      </c>
      <c r="G175"/>
      <c r="I175"/>
    </row>
    <row r="176" spans="1:9" ht="17.45" customHeight="1" x14ac:dyDescent="0.2">
      <c r="A176" s="182" t="s">
        <v>7</v>
      </c>
      <c r="B176" s="48"/>
      <c r="C176" s="2" t="s">
        <v>117</v>
      </c>
      <c r="D176" s="152">
        <f>D178+D182+D181+D177+D180+D179</f>
        <v>322814</v>
      </c>
      <c r="E176" s="152">
        <f>E177+E178+E181+E182+E180+E179</f>
        <v>322814</v>
      </c>
      <c r="F176" s="153">
        <f t="shared" ref="F176:F182" si="31">D176-E176</f>
        <v>0</v>
      </c>
    </row>
    <row r="177" spans="1:9" ht="18.600000000000001" customHeight="1" x14ac:dyDescent="0.2">
      <c r="A177" s="47"/>
      <c r="B177" s="48">
        <v>244</v>
      </c>
      <c r="C177" s="2" t="s">
        <v>159</v>
      </c>
      <c r="D177" s="154">
        <v>146880</v>
      </c>
      <c r="E177" s="154">
        <v>146880</v>
      </c>
      <c r="F177" s="153">
        <f t="shared" si="31"/>
        <v>0</v>
      </c>
      <c r="I177" s="42"/>
    </row>
    <row r="178" spans="1:9" s="42" customFormat="1" ht="14.45" customHeight="1" x14ac:dyDescent="0.2">
      <c r="A178" s="47" t="s">
        <v>160</v>
      </c>
      <c r="B178" s="48">
        <v>244</v>
      </c>
      <c r="C178" s="2" t="s">
        <v>202</v>
      </c>
      <c r="D178" s="154">
        <v>139200</v>
      </c>
      <c r="E178" s="136">
        <v>139200</v>
      </c>
      <c r="F178" s="153">
        <f t="shared" si="31"/>
        <v>0</v>
      </c>
      <c r="I178"/>
    </row>
    <row r="179" spans="1:9" s="42" customFormat="1" ht="14.45" customHeight="1" x14ac:dyDescent="0.2">
      <c r="A179" s="47"/>
      <c r="B179" s="60">
        <v>244</v>
      </c>
      <c r="C179" s="2" t="s">
        <v>303</v>
      </c>
      <c r="D179" s="154">
        <v>9500</v>
      </c>
      <c r="E179" s="136">
        <v>9500</v>
      </c>
      <c r="F179" s="153">
        <f t="shared" si="31"/>
        <v>0</v>
      </c>
      <c r="I179"/>
    </row>
    <row r="180" spans="1:9" ht="18.75" customHeight="1" x14ac:dyDescent="0.2">
      <c r="A180" s="47"/>
      <c r="B180" s="60">
        <v>244</v>
      </c>
      <c r="C180" s="2" t="s">
        <v>209</v>
      </c>
      <c r="D180" s="154">
        <v>6918</v>
      </c>
      <c r="E180" s="136">
        <v>6918</v>
      </c>
      <c r="F180" s="153">
        <f t="shared" si="31"/>
        <v>0</v>
      </c>
      <c r="G180" s="42"/>
    </row>
    <row r="181" spans="1:9" ht="17.25" customHeight="1" x14ac:dyDescent="0.2">
      <c r="A181" s="47"/>
      <c r="B181" s="60">
        <v>244</v>
      </c>
      <c r="C181" s="2" t="s">
        <v>272</v>
      </c>
      <c r="D181" s="154">
        <v>8316</v>
      </c>
      <c r="E181" s="136">
        <v>8316</v>
      </c>
      <c r="F181" s="153">
        <f t="shared" si="31"/>
        <v>0</v>
      </c>
    </row>
    <row r="182" spans="1:9" ht="15" customHeight="1" thickBot="1" x14ac:dyDescent="0.25">
      <c r="A182" s="47" t="s">
        <v>218</v>
      </c>
      <c r="B182" s="48">
        <v>244</v>
      </c>
      <c r="C182" s="2" t="s">
        <v>200</v>
      </c>
      <c r="D182" s="154">
        <v>12000</v>
      </c>
      <c r="E182" s="136">
        <v>12000</v>
      </c>
      <c r="F182" s="153">
        <f t="shared" si="31"/>
        <v>0</v>
      </c>
    </row>
    <row r="183" spans="1:9" ht="15" customHeight="1" thickBot="1" x14ac:dyDescent="0.25">
      <c r="A183" s="218" t="s">
        <v>231</v>
      </c>
      <c r="B183" s="39"/>
      <c r="C183" s="38"/>
      <c r="D183" s="197">
        <f>D184</f>
        <v>1752135.23</v>
      </c>
      <c r="E183" s="197">
        <f>E184</f>
        <v>1752135.23</v>
      </c>
      <c r="F183" s="151">
        <f>D183-E183</f>
        <v>0</v>
      </c>
    </row>
    <row r="184" spans="1:9" ht="15" customHeight="1" x14ac:dyDescent="0.2">
      <c r="A184" s="148" t="s">
        <v>12</v>
      </c>
      <c r="B184" s="120"/>
      <c r="C184" s="32"/>
      <c r="D184" s="208">
        <f>D185+D186</f>
        <v>1752135.23</v>
      </c>
      <c r="E184" s="208">
        <f>E185+E186</f>
        <v>1752135.23</v>
      </c>
      <c r="F184" s="155">
        <f>D184-E184</f>
        <v>0</v>
      </c>
    </row>
    <row r="185" spans="1:9" ht="14.45" customHeight="1" x14ac:dyDescent="0.2">
      <c r="A185" s="215" t="s">
        <v>223</v>
      </c>
      <c r="B185" s="48">
        <v>247</v>
      </c>
      <c r="C185" s="54" t="s">
        <v>150</v>
      </c>
      <c r="D185" s="206">
        <v>1752135.23</v>
      </c>
      <c r="E185" s="206">
        <v>1752135.23</v>
      </c>
      <c r="F185" s="158">
        <f>D185-E185</f>
        <v>0</v>
      </c>
    </row>
    <row r="186" spans="1:9" ht="20.25" customHeight="1" thickBot="1" x14ac:dyDescent="0.25">
      <c r="A186" s="216" t="s">
        <v>160</v>
      </c>
      <c r="B186" s="70">
        <v>244</v>
      </c>
      <c r="C186" s="23" t="s">
        <v>202</v>
      </c>
      <c r="D186" s="170">
        <v>0</v>
      </c>
      <c r="E186" s="170">
        <v>0</v>
      </c>
      <c r="F186" s="172">
        <f>D186-E186</f>
        <v>0</v>
      </c>
    </row>
    <row r="187" spans="1:9" ht="15" customHeight="1" thickBot="1" x14ac:dyDescent="0.25">
      <c r="A187" s="44" t="s">
        <v>161</v>
      </c>
      <c r="B187" s="45"/>
      <c r="C187" s="38"/>
      <c r="D187" s="150">
        <f t="shared" ref="D187:E187" si="32">D188</f>
        <v>181615.92</v>
      </c>
      <c r="E187" s="150">
        <f t="shared" si="32"/>
        <v>181615.92</v>
      </c>
      <c r="F187" s="151">
        <f t="shared" ref="F187:F188" si="33">D187-E187</f>
        <v>0</v>
      </c>
    </row>
    <row r="188" spans="1:9" ht="16.5" customHeight="1" x14ac:dyDescent="0.2">
      <c r="A188" s="24" t="s">
        <v>12</v>
      </c>
      <c r="B188" s="33"/>
      <c r="C188" s="43" t="s">
        <v>28</v>
      </c>
      <c r="D188" s="152">
        <f>D189</f>
        <v>181615.92</v>
      </c>
      <c r="E188" s="152">
        <f>E189</f>
        <v>181615.92</v>
      </c>
      <c r="F188" s="153">
        <f t="shared" si="33"/>
        <v>0</v>
      </c>
      <c r="I188" s="42"/>
    </row>
    <row r="189" spans="1:9" s="42" customFormat="1" ht="18" customHeight="1" thickBot="1" x14ac:dyDescent="0.25">
      <c r="A189" s="47" t="s">
        <v>92</v>
      </c>
      <c r="B189" s="28" t="s">
        <v>241</v>
      </c>
      <c r="C189" s="29" t="s">
        <v>203</v>
      </c>
      <c r="D189" s="154">
        <v>181615.92</v>
      </c>
      <c r="E189" s="154">
        <v>181615.92</v>
      </c>
      <c r="F189" s="153">
        <f>D189-E189</f>
        <v>0</v>
      </c>
      <c r="G189"/>
      <c r="I189"/>
    </row>
    <row r="190" spans="1:9" ht="16.5" customHeight="1" thickBot="1" x14ac:dyDescent="0.25">
      <c r="A190" s="44" t="s">
        <v>162</v>
      </c>
      <c r="B190" s="45"/>
      <c r="C190" s="38"/>
      <c r="D190" s="150">
        <f>D191</f>
        <v>6000</v>
      </c>
      <c r="E190" s="150">
        <f>E191</f>
        <v>6000</v>
      </c>
      <c r="F190" s="151">
        <f>D190-E190</f>
        <v>0</v>
      </c>
    </row>
    <row r="191" spans="1:9" ht="14.25" customHeight="1" x14ac:dyDescent="0.2">
      <c r="A191" s="24" t="s">
        <v>12</v>
      </c>
      <c r="B191" s="33"/>
      <c r="C191" s="43" t="s">
        <v>28</v>
      </c>
      <c r="D191" s="152">
        <f>D192+D196</f>
        <v>6000</v>
      </c>
      <c r="E191" s="152">
        <f>E193+E196</f>
        <v>6000</v>
      </c>
      <c r="F191" s="153">
        <f>D191-E191</f>
        <v>0</v>
      </c>
    </row>
    <row r="192" spans="1:9" ht="0.6" hidden="1" customHeight="1" x14ac:dyDescent="0.2">
      <c r="A192" s="24"/>
      <c r="B192" s="55"/>
      <c r="C192" s="29"/>
      <c r="D192" s="159">
        <f>D193</f>
        <v>3000</v>
      </c>
      <c r="E192" s="159">
        <v>0</v>
      </c>
      <c r="F192" s="153">
        <f>D192-E192</f>
        <v>3000</v>
      </c>
    </row>
    <row r="193" spans="1:6" ht="16.5" customHeight="1" x14ac:dyDescent="0.2">
      <c r="A193" s="24" t="s">
        <v>71</v>
      </c>
      <c r="B193" s="55">
        <v>123</v>
      </c>
      <c r="C193" s="43" t="s">
        <v>186</v>
      </c>
      <c r="D193" s="184">
        <v>3000</v>
      </c>
      <c r="E193" s="184">
        <v>3000</v>
      </c>
      <c r="F193" s="153">
        <f>D193-E193</f>
        <v>0</v>
      </c>
    </row>
    <row r="194" spans="1:6" ht="15" customHeight="1" x14ac:dyDescent="0.2">
      <c r="A194" s="67" t="s">
        <v>68</v>
      </c>
      <c r="B194" s="33" t="s">
        <v>133</v>
      </c>
      <c r="C194" s="43" t="s">
        <v>152</v>
      </c>
      <c r="D194" s="154"/>
      <c r="E194" s="136">
        <v>0</v>
      </c>
      <c r="F194" s="153">
        <f t="shared" ref="F194" si="34">D194-E194</f>
        <v>0</v>
      </c>
    </row>
    <row r="195" spans="1:6" ht="15.75" customHeight="1" x14ac:dyDescent="0.2">
      <c r="A195" s="24" t="s">
        <v>71</v>
      </c>
      <c r="B195" s="48">
        <v>123</v>
      </c>
      <c r="C195" s="2" t="s">
        <v>186</v>
      </c>
      <c r="D195" s="154">
        <v>3000</v>
      </c>
      <c r="E195" s="154">
        <v>3000</v>
      </c>
      <c r="F195" s="153">
        <f t="shared" ref="F195:F199" si="35">D195-E195</f>
        <v>0</v>
      </c>
    </row>
    <row r="196" spans="1:6" ht="13.5" customHeight="1" x14ac:dyDescent="0.2">
      <c r="A196" s="24" t="s">
        <v>7</v>
      </c>
      <c r="B196" s="48"/>
      <c r="C196" s="2" t="s">
        <v>117</v>
      </c>
      <c r="D196" s="152">
        <f>D198+D199</f>
        <v>3000</v>
      </c>
      <c r="E196" s="141">
        <f>E198+E199</f>
        <v>3000</v>
      </c>
      <c r="F196" s="153">
        <f t="shared" si="35"/>
        <v>0</v>
      </c>
    </row>
    <row r="197" spans="1:6" ht="15" customHeight="1" x14ac:dyDescent="0.2">
      <c r="A197" s="66" t="s">
        <v>80</v>
      </c>
      <c r="B197" s="48">
        <v>244</v>
      </c>
      <c r="C197" s="2" t="s">
        <v>199</v>
      </c>
      <c r="D197" s="154">
        <v>0</v>
      </c>
      <c r="E197" s="154">
        <v>0</v>
      </c>
      <c r="F197" s="153">
        <f t="shared" si="35"/>
        <v>0</v>
      </c>
    </row>
    <row r="198" spans="1:6" ht="21.75" customHeight="1" x14ac:dyDescent="0.2">
      <c r="A198" s="47" t="s">
        <v>153</v>
      </c>
      <c r="B198" s="48">
        <v>244</v>
      </c>
      <c r="C198" s="2" t="s">
        <v>200</v>
      </c>
      <c r="D198" s="154">
        <v>3000</v>
      </c>
      <c r="E198" s="154">
        <v>3000</v>
      </c>
      <c r="F198" s="153">
        <f t="shared" si="35"/>
        <v>0</v>
      </c>
    </row>
    <row r="199" spans="1:6" ht="24" customHeight="1" thickBot="1" x14ac:dyDescent="0.25">
      <c r="A199" s="47" t="s">
        <v>80</v>
      </c>
      <c r="B199" s="48">
        <v>244</v>
      </c>
      <c r="C199" s="2" t="s">
        <v>199</v>
      </c>
      <c r="D199" s="154">
        <v>0</v>
      </c>
      <c r="E199" s="136">
        <v>0</v>
      </c>
      <c r="F199" s="153">
        <f t="shared" si="35"/>
        <v>0</v>
      </c>
    </row>
    <row r="200" spans="1:6" ht="23.25" customHeight="1" thickBot="1" x14ac:dyDescent="0.25">
      <c r="A200" s="51" t="s">
        <v>75</v>
      </c>
      <c r="B200" s="45"/>
      <c r="C200" s="50"/>
      <c r="D200" s="149">
        <f>D190+D187+D183+D167+D159+D149+D146+D142+D138+D135+D132+D125+D117+D115+D113+D110+D106+D102+D98+D95+D92+D89+D83+D80+D74+D72+D70+D68+D55+D53+D49+D46+D43+D19+D16+D7</f>
        <v>9603885.2300000004</v>
      </c>
      <c r="E200" s="149">
        <f>E190+E187+E183+E167+E159+E149+E146+E142+E138+E135+E132+E125+E117+E115+E113+E110+E106+E102+E98+E92+E89+E83+E80+E74+E72+E70+E68+E55+E53+E49+E46+E43+E19+E16+E7+E95</f>
        <v>9603885.2300000004</v>
      </c>
      <c r="F200" s="178">
        <f>D200-E200</f>
        <v>0</v>
      </c>
    </row>
    <row r="201" spans="1:6" ht="15" customHeight="1" thickBot="1" x14ac:dyDescent="0.25">
      <c r="A201" s="46" t="s">
        <v>31</v>
      </c>
      <c r="B201" s="39">
        <v>450</v>
      </c>
      <c r="C201" s="38" t="s">
        <v>28</v>
      </c>
      <c r="D201" s="150">
        <f>Лист1!D15-Лист2!D200</f>
        <v>-429908.78000000119</v>
      </c>
      <c r="E201" s="150">
        <f>Лист1!E15-Лист2!E200</f>
        <v>-413975.09999999963</v>
      </c>
      <c r="F201" s="151"/>
    </row>
  </sheetData>
  <phoneticPr fontId="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Лист17</vt:lpstr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 Windows</cp:lastModifiedBy>
  <cp:lastPrinted>2023-11-02T05:53:36Z</cp:lastPrinted>
  <dcterms:created xsi:type="dcterms:W3CDTF">1999-06-18T11:49:53Z</dcterms:created>
  <dcterms:modified xsi:type="dcterms:W3CDTF">2024-01-10T03:47:30Z</dcterms:modified>
</cp:coreProperties>
</file>